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이다영\12. 2026년 성장사다리지원사업\2. 신청\"/>
    </mc:Choice>
  </mc:AlternateContent>
  <xr:revisionPtr revIDLastSave="0" documentId="13_ncr:1_{91D796C1-43C9-4C4A-86B3-3D935E9BCC6E}" xr6:coauthVersionLast="36" xr6:coauthVersionMax="36" xr10:uidLastSave="{00000000-0000-0000-0000-000000000000}"/>
  <bookViews>
    <workbookView xWindow="0" yWindow="0" windowWidth="21570" windowHeight="7845" xr2:uid="{BB5725AD-7DD3-4228-B152-A62F4E1258BF}"/>
  </bookViews>
  <sheets>
    <sheet name="자격요건 검토" sheetId="1" r:id="rId1"/>
    <sheet name="지원 대상별 신청자격 요건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0" i="1"/>
  <c r="E11" i="1"/>
  <c r="E9" i="1"/>
  <c r="C19" i="1"/>
  <c r="B16" i="1" s="1"/>
  <c r="C27" i="1"/>
  <c r="F16" i="1" s="1"/>
  <c r="C24" i="1"/>
  <c r="E16" i="1" s="1"/>
  <c r="D16" i="1"/>
  <c r="D6" i="1" l="1"/>
  <c r="C16" i="1"/>
  <c r="E6" i="1" s="1"/>
</calcChain>
</file>

<file path=xl/sharedStrings.xml><?xml version="1.0" encoding="utf-8"?>
<sst xmlns="http://schemas.openxmlformats.org/spreadsheetml/2006/main" count="127" uniqueCount="98">
  <si>
    <t>사업자번호</t>
    <phoneticPr fontId="2" type="noConversion"/>
  </si>
  <si>
    <t>기업명</t>
    <phoneticPr fontId="2" type="noConversion"/>
  </si>
  <si>
    <t>필수지표</t>
    <phoneticPr fontId="2" type="noConversion"/>
  </si>
  <si>
    <t>성장단계</t>
    <phoneticPr fontId="2" type="noConversion"/>
  </si>
  <si>
    <t>세부내용</t>
  </si>
  <si>
    <t>배 점</t>
  </si>
  <si>
    <t>비 고</t>
  </si>
  <si>
    <t>20점</t>
  </si>
  <si>
    <t>연구소</t>
  </si>
  <si>
    <t>30점</t>
  </si>
  <si>
    <t>0% 초과 ~ 0.5% 미만</t>
  </si>
  <si>
    <t>10점</t>
  </si>
  <si>
    <t xml:space="preserve">0.5%이상 ~ 1% 미만 </t>
  </si>
  <si>
    <t>1% 이상</t>
  </si>
  <si>
    <t>0건 초과 ~ 1건 미만</t>
  </si>
  <si>
    <t>5점</t>
  </si>
  <si>
    <t>1건 이상 ~ 2건 미만</t>
  </si>
  <si>
    <t>2건 이상 ~ 4건 미만</t>
  </si>
  <si>
    <t>15점</t>
  </si>
  <si>
    <t>4건 이상</t>
  </si>
  <si>
    <t>신청일 기준
연구조직 보유 여부</t>
    <phoneticPr fontId="2" type="noConversion"/>
  </si>
  <si>
    <t>택 1</t>
    <phoneticPr fontId="2" type="noConversion"/>
  </si>
  <si>
    <t>연구조직 보유 여부</t>
    <phoneticPr fontId="2" type="noConversion"/>
  </si>
  <si>
    <t>R&amp;D 투자 비중</t>
    <phoneticPr fontId="2" type="noConversion"/>
  </si>
  <si>
    <t>평균 특허 출원·등록</t>
    <phoneticPr fontId="2" type="noConversion"/>
  </si>
  <si>
    <t>2023년</t>
    <phoneticPr fontId="2" type="noConversion"/>
  </si>
  <si>
    <t>2024년</t>
  </si>
  <si>
    <t>2025년</t>
  </si>
  <si>
    <t>전담부서</t>
    <phoneticPr fontId="2" type="noConversion"/>
  </si>
  <si>
    <t>연구조직 보유</t>
    <phoneticPr fontId="2" type="noConversion"/>
  </si>
  <si>
    <t>구분</t>
  </si>
  <si>
    <t>구분</t>
    <phoneticPr fontId="2" type="noConversion"/>
  </si>
  <si>
    <t>실적</t>
  </si>
  <si>
    <t>실적</t>
    <phoneticPr fontId="2" type="noConversion"/>
  </si>
  <si>
    <t>비고</t>
    <phoneticPr fontId="2" type="noConversion"/>
  </si>
  <si>
    <t>2025년 매출액(원)</t>
    <phoneticPr fontId="2" type="noConversion"/>
  </si>
  <si>
    <t>2025년 R&amp;D 투자금액(원)</t>
    <phoneticPr fontId="2" type="noConversion"/>
  </si>
  <si>
    <t>최근 3년간 평균 매출액(원)</t>
    <phoneticPr fontId="2" type="noConversion"/>
  </si>
  <si>
    <t>혁신성 점수</t>
    <phoneticPr fontId="2" type="noConversion"/>
  </si>
  <si>
    <t>혁신성 합계</t>
    <phoneticPr fontId="2" type="noConversion"/>
  </si>
  <si>
    <t>시장성</t>
    <phoneticPr fontId="2" type="noConversion"/>
  </si>
  <si>
    <t>혁신성</t>
    <phoneticPr fontId="2" type="noConversion"/>
  </si>
  <si>
    <t>혁신성 지표</t>
    <phoneticPr fontId="2" type="noConversion"/>
  </si>
  <si>
    <t>2025년 매출액 대비
R&amp;D 투자 비중</t>
    <phoneticPr fontId="2" type="noConversion"/>
  </si>
  <si>
    <t>최근 3개년 평균 
특허 출원·등록</t>
    <phoneticPr fontId="2" type="noConversion"/>
  </si>
  <si>
    <t>기업정보</t>
    <phoneticPr fontId="2" type="noConversion"/>
  </si>
  <si>
    <t>숫자만 작성</t>
    <phoneticPr fontId="2" type="noConversion"/>
  </si>
  <si>
    <t>2025년 R&amp;D 투자 비중</t>
    <phoneticPr fontId="2" type="noConversion"/>
  </si>
  <si>
    <t>전담부서 / 연구소만 작성</t>
    <phoneticPr fontId="2" type="noConversion"/>
  </si>
  <si>
    <t>특허 출원·등록</t>
    <phoneticPr fontId="2" type="noConversion"/>
  </si>
  <si>
    <t>공통지표</t>
    <phoneticPr fontId="2" type="noConversion"/>
  </si>
  <si>
    <t>소재지</t>
  </si>
  <si>
    <t>중소기업</t>
  </si>
  <si>
    <t>기업유형</t>
  </si>
  <si>
    <t>지표명</t>
  </si>
  <si>
    <t>기준</t>
  </si>
  <si>
    <t>충족</t>
  </si>
  <si>
    <t>본사 기준</t>
  </si>
  <si>
    <t>상시근로자 5인 이상</t>
  </si>
  <si>
    <t>공통
지표</t>
    <phoneticPr fontId="2" type="noConversion"/>
  </si>
  <si>
    <r>
      <t xml:space="preserve">고용
</t>
    </r>
    <r>
      <rPr>
        <sz val="9"/>
        <color rgb="FF000000"/>
        <rFont val="맑은 고딕"/>
        <family val="3"/>
        <charset val="129"/>
        <scheme val="minor"/>
      </rPr>
      <t>※ 신청일 기준 4대 사회보험가입자 수</t>
    </r>
    <phoneticPr fontId="2" type="noConversion"/>
  </si>
  <si>
    <t>울산 지역 주력 산업</t>
    <phoneticPr fontId="2" type="noConversion"/>
  </si>
  <si>
    <r>
      <t xml:space="preserve">산업
</t>
    </r>
    <r>
      <rPr>
        <sz val="9"/>
        <color rgb="FF000000"/>
        <rFont val="맑은 고딕"/>
        <family val="3"/>
        <charset val="129"/>
        <scheme val="minor"/>
      </rPr>
      <t xml:space="preserve"> ※ 모빌리티(자동차, 선박), 제조(소재·부품)</t>
    </r>
    <phoneticPr fontId="2" type="noConversion"/>
  </si>
  <si>
    <t>2026년 성장사다리지원사업 자격요건 검토</t>
    <phoneticPr fontId="2" type="noConversion"/>
  </si>
  <si>
    <t>(- 제외, 숫자만 작성)</t>
    <phoneticPr fontId="2" type="noConversion"/>
  </si>
  <si>
    <r>
      <t>[</t>
    </r>
    <r>
      <rPr>
        <b/>
        <sz val="10"/>
        <color rgb="FF0000FF"/>
        <rFont val="맑은 고딕"/>
        <family val="3"/>
        <charset val="129"/>
        <scheme val="minor"/>
      </rPr>
      <t>울산</t>
    </r>
    <r>
      <rPr>
        <sz val="10"/>
        <color theme="1"/>
        <rFont val="맑은 고딕"/>
        <family val="2"/>
        <charset val="129"/>
        <scheme val="minor"/>
      </rPr>
      <t>] 으로만 작성</t>
    </r>
    <phoneticPr fontId="2" type="noConversion"/>
  </si>
  <si>
    <r>
      <t>[</t>
    </r>
    <r>
      <rPr>
        <b/>
        <sz val="10"/>
        <color rgb="FF0000FF"/>
        <rFont val="맑은 고딕"/>
        <family val="3"/>
        <charset val="129"/>
        <scheme val="minor"/>
      </rPr>
      <t>중소기업</t>
    </r>
    <r>
      <rPr>
        <sz val="10"/>
        <color theme="1"/>
        <rFont val="맑은 고딕"/>
        <family val="3"/>
        <charset val="129"/>
        <scheme val="minor"/>
      </rPr>
      <t>] 또는 [</t>
    </r>
    <r>
      <rPr>
        <b/>
        <sz val="10"/>
        <color rgb="FF0000FF"/>
        <rFont val="맑은 고딕"/>
        <family val="3"/>
        <charset val="129"/>
        <scheme val="minor"/>
      </rPr>
      <t>중소법인</t>
    </r>
    <r>
      <rPr>
        <sz val="10"/>
        <color theme="1"/>
        <rFont val="맑은 고딕"/>
        <family val="3"/>
        <charset val="129"/>
        <scheme val="minor"/>
      </rPr>
      <t>] 으로만 작성</t>
    </r>
    <phoneticPr fontId="2" type="noConversion"/>
  </si>
  <si>
    <r>
      <t>[</t>
    </r>
    <r>
      <rPr>
        <b/>
        <sz val="10"/>
        <color rgb="FF0000FF"/>
        <rFont val="맑은 고딕"/>
        <family val="3"/>
        <charset val="129"/>
        <scheme val="minor"/>
      </rPr>
      <t>모빌리티(자동차</t>
    </r>
    <r>
      <rPr>
        <b/>
        <sz val="10"/>
        <color theme="1"/>
        <rFont val="맑은 고딕"/>
        <family val="3"/>
        <charset val="129"/>
        <scheme val="minor"/>
      </rPr>
      <t>)</t>
    </r>
    <r>
      <rPr>
        <sz val="10"/>
        <color theme="1"/>
        <rFont val="맑은 고딕"/>
        <family val="3"/>
        <charset val="129"/>
        <scheme val="minor"/>
      </rPr>
      <t>] 또는 [</t>
    </r>
    <r>
      <rPr>
        <b/>
        <sz val="10"/>
        <color rgb="FF0000FF"/>
        <rFont val="맑은 고딕"/>
        <family val="3"/>
        <charset val="129"/>
        <scheme val="minor"/>
      </rPr>
      <t>모빌리티(선박)</t>
    </r>
    <r>
      <rPr>
        <sz val="10"/>
        <color theme="1"/>
        <rFont val="맑은 고딕"/>
        <family val="3"/>
        <charset val="129"/>
        <scheme val="minor"/>
      </rPr>
      <t>] 또는 [</t>
    </r>
    <r>
      <rPr>
        <b/>
        <sz val="10"/>
        <color rgb="FF0000FF"/>
        <rFont val="맑은 고딕"/>
        <family val="3"/>
        <charset val="129"/>
        <scheme val="minor"/>
      </rPr>
      <t>제조(소재·부품)</t>
    </r>
    <r>
      <rPr>
        <sz val="10"/>
        <color theme="1"/>
        <rFont val="맑은 고딕"/>
        <family val="3"/>
        <charset val="129"/>
        <scheme val="minor"/>
      </rPr>
      <t>] 으로만 작성</t>
    </r>
    <phoneticPr fontId="2" type="noConversion"/>
  </si>
  <si>
    <r>
      <rPr>
        <b/>
        <sz val="12"/>
        <color theme="1"/>
        <rFont val="맑은 고딕"/>
        <family val="3"/>
        <charset val="129"/>
        <scheme val="minor"/>
      </rPr>
      <t>[검토대상]</t>
    </r>
    <r>
      <rPr>
        <sz val="11"/>
        <color theme="1"/>
        <rFont val="맑은 고딕"/>
        <family val="2"/>
        <charset val="129"/>
        <scheme val="minor"/>
      </rPr>
      <t xml:space="preserve">
- 공통지표: 신청희망 기업 대상
- 필수지표: 초광역·지역혁신선도·(잠재)R&amp;D 지정기업, BOST-BI를 제외한 기업 대상</t>
    </r>
    <phoneticPr fontId="2" type="noConversion"/>
  </si>
  <si>
    <t>울산</t>
    <phoneticPr fontId="2" type="noConversion"/>
  </si>
  <si>
    <t xml:space="preserve">중소기업 </t>
    <phoneticPr fontId="2" type="noConversion"/>
  </si>
  <si>
    <t>중소법인</t>
    <phoneticPr fontId="2" type="noConversion"/>
  </si>
  <si>
    <t>모빌리티(선박)</t>
    <phoneticPr fontId="2" type="noConversion"/>
  </si>
  <si>
    <t>5명 이상</t>
    <phoneticPr fontId="2" type="noConversion"/>
  </si>
  <si>
    <t xml:space="preserve">제조(소재·부품) </t>
    <phoneticPr fontId="2" type="noConversion"/>
  </si>
  <si>
    <t>모빌리티(자동차)</t>
    <phoneticPr fontId="2" type="noConversion"/>
  </si>
  <si>
    <t>신청일 기준 ‘지역혁신선도기업육성(R&amp;D)-지역기업 역량강화‘ 2차년도 진입 지정기업</t>
    <phoneticPr fontId="2" type="noConversion"/>
  </si>
  <si>
    <t>신청일 기준 초광역선도기업 지정서가 유효한 기업</t>
    <phoneticPr fontId="2" type="noConversion"/>
  </si>
  <si>
    <t>POST-BI</t>
    <phoneticPr fontId="2" type="noConversion"/>
  </si>
  <si>
    <t>초기기업</t>
    <phoneticPr fontId="2" type="noConversion"/>
  </si>
  <si>
    <t>잠재기업</t>
    <phoneticPr fontId="2" type="noConversion"/>
  </si>
  <si>
    <t>R&amp;D 수행기업</t>
    <phoneticPr fontId="2" type="noConversion"/>
  </si>
  <si>
    <t>예비선도기업</t>
    <phoneticPr fontId="2" type="noConversion"/>
  </si>
  <si>
    <t>혁신선도기업</t>
    <phoneticPr fontId="2" type="noConversion"/>
  </si>
  <si>
    <t>초광역선도기업</t>
    <phoneticPr fontId="2" type="noConversion"/>
  </si>
  <si>
    <t>지원대상</t>
    <phoneticPr fontId="2" type="noConversion"/>
  </si>
  <si>
    <t>공통
지표
(모두충족)</t>
    <phoneticPr fontId="2" type="noConversion"/>
  </si>
  <si>
    <t>초광역선도기업은 10명이상</t>
    <phoneticPr fontId="2" type="noConversion"/>
  </si>
  <si>
    <t>주요내용</t>
    <phoneticPr fontId="2" type="noConversion"/>
  </si>
  <si>
    <r>
      <rPr>
        <b/>
        <sz val="11"/>
        <color rgb="FF000000"/>
        <rFont val="맑은 고딕"/>
        <family val="3"/>
        <charset val="129"/>
        <scheme val="minor"/>
      </rPr>
      <t xml:space="preserve">[ 필수지표 모두 충족 시 지원 가능 ] </t>
    </r>
    <r>
      <rPr>
        <sz val="11"/>
        <color rgb="FF000000"/>
        <rFont val="맑은 고딕"/>
        <family val="3"/>
        <charset val="129"/>
        <scheme val="minor"/>
      </rPr>
      <t xml:space="preserve">
- 최근 3년간 평균 매출액 </t>
    </r>
    <r>
      <rPr>
        <b/>
        <sz val="11"/>
        <color rgb="FF000000"/>
        <rFont val="맑은 고딕"/>
        <family val="3"/>
        <charset val="129"/>
        <scheme val="minor"/>
      </rPr>
      <t>50억 원 미만</t>
    </r>
    <r>
      <rPr>
        <sz val="11"/>
        <color rgb="FF000000"/>
        <rFont val="맑은 고딕"/>
        <family val="3"/>
        <charset val="129"/>
        <scheme val="minor"/>
      </rPr>
      <t xml:space="preserve">이면서, 혁신성 지표 점수 합계 </t>
    </r>
    <r>
      <rPr>
        <b/>
        <sz val="11"/>
        <color rgb="FF000000"/>
        <rFont val="맑은 고딕"/>
        <family val="3"/>
        <charset val="129"/>
        <scheme val="minor"/>
      </rPr>
      <t>30점 미만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</si>
  <si>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[ 필수지표 모두 충족 시 지원 가능 ]</t>
    </r>
    <r>
      <rPr>
        <sz val="11"/>
        <color theme="1"/>
        <rFont val="맑은 고딕"/>
        <family val="2"/>
        <charset val="129"/>
        <scheme val="minor"/>
      </rPr>
      <t xml:space="preserve">
- 울산 지역 내 주요 공공·혁신기관 입주 중인 기업
 (정부·행정기관) 중소벤처기업진흥공단, 지방중소벤처기업청, 각 구·군청
(혁신기관) 테크노파크, 정보산업진흥원
(진흥·지원기관) 경제일자리진흥원, 창조경제혁신센터
(대학 내 보육센터) 울산대학교·UNIST 창업보육센터 등
- (POST-BI) 최근 3년간 평균 매출액 50억원 미만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</si>
  <si>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[ 필수지표는 1개 이상 충족 시 지원 가능 ]</t>
    </r>
    <r>
      <rPr>
        <sz val="11"/>
        <color theme="1"/>
        <rFont val="맑은 고딕"/>
        <family val="2"/>
        <charset val="129"/>
        <scheme val="minor"/>
      </rPr>
      <t xml:space="preserve">
① (시장성 잠재기업) 최근 3년간 평균 매출액 50억 원 이상 ~ 100억 원 미만이면서, 
    혁신성 지표 점수 합계 30점 미만
② (혁신성 잠재기업) 최근 3년간 평균 매출액 100억 원 미만이면서, 
    혁신성 지표 점수 합계 30점 이상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</si>
  <si>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[ 필수지표는 1개 이상 충족 시 지원 가능 ]</t>
    </r>
    <r>
      <rPr>
        <sz val="11"/>
        <color theme="1"/>
        <rFont val="맑은 고딕"/>
        <family val="2"/>
        <charset val="129"/>
        <scheme val="minor"/>
      </rPr>
      <t xml:space="preserve">
① (시장성 예비선도기업) 최근 3년간 평균 매출액 100억 원 이상 ~ 1,000억 원 미만이면서, 
    혁신성 지표 점수 합계 30점 미만
② (혁신성 예비선도기업) 최근 3년간 평균 매출액 100억 원 이상 ~ 1,000억 원 미만이면서, 
    혁신성 지표 점수 합계 30점 이상
</t>
    </r>
    <r>
      <rPr>
        <u/>
        <sz val="10"/>
        <color theme="1"/>
        <rFont val="맑은 고딕"/>
        <family val="3"/>
        <charset val="129"/>
        <scheme val="minor"/>
      </rPr>
      <t xml:space="preserve"> * 평균 매출액 400억 원 이상~1,000억 원 미만 기업  중 혁신성 점수 65점 이상은 혁신선도기업에 해당</t>
    </r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</si>
  <si>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[ 필수지표는 1개 이상 충족 시 지원 가능 ]</t>
    </r>
    <r>
      <rPr>
        <sz val="11"/>
        <color theme="1"/>
        <rFont val="맑은 고딕"/>
        <family val="2"/>
        <charset val="129"/>
        <scheme val="minor"/>
      </rPr>
      <t xml:space="preserve">
① 신청일 기준 울산 지역혁신 선도기업 지정서가 유효한 기업
② (혁신선도기업) 최근 3년간 평균 매출액 400억 원 이상 ~ 1,000억원 미만이면서, 
    혁신성 지표 점수 합계 65점 이상</t>
    </r>
    <phoneticPr fontId="2" type="noConversion"/>
  </si>
  <si>
    <t>지원 대상별 신청자격 요건</t>
    <phoneticPr fontId="2" type="noConversion"/>
  </si>
  <si>
    <t>요건 검토 必</t>
    <phoneticPr fontId="2" type="noConversion"/>
  </si>
  <si>
    <t>작성X</t>
    <phoneticPr fontId="2" type="noConversion"/>
  </si>
  <si>
    <r>
      <t xml:space="preserve">필수지표
</t>
    </r>
    <r>
      <rPr>
        <b/>
        <sz val="10"/>
        <color theme="1"/>
        <rFont val="맑은 고딕"/>
        <family val="3"/>
        <charset val="129"/>
        <scheme val="minor"/>
      </rPr>
      <t>(작성X)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</si>
</sst>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0"/>
      <color theme="1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0" fontId="7" fillId="6" borderId="1" xfId="2" applyNumberFormat="1" applyFont="1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41" fontId="7" fillId="3" borderId="1" xfId="1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1" fontId="0" fillId="0" borderId="1" xfId="1" applyFont="1" applyFill="1" applyBorder="1" applyAlignment="1">
      <alignment horizontal="center" vertical="center"/>
    </xf>
    <xf numFmtId="41" fontId="7" fillId="6" borderId="1" xfId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13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Font="1" applyFill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Fill="1" applyBorder="1">
      <alignment vertical="center"/>
    </xf>
    <xf numFmtId="0" fontId="19" fillId="0" borderId="0" xfId="0" applyFont="1" applyBorder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1" fillId="4" borderId="1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0EA5-82A4-45A5-AF29-F1CC74105ECC}">
  <dimension ref="A1:F43"/>
  <sheetViews>
    <sheetView tabSelected="1" workbookViewId="0">
      <selection activeCell="M5" sqref="M5"/>
    </sheetView>
  </sheetViews>
  <sheetFormatPr defaultRowHeight="16.5"/>
  <cols>
    <col min="1" max="1" width="16.625" customWidth="1"/>
    <col min="2" max="2" width="31.5" customWidth="1"/>
    <col min="3" max="3" width="19" customWidth="1"/>
    <col min="4" max="4" width="15.625" style="3" customWidth="1"/>
    <col min="5" max="6" width="15.625" customWidth="1"/>
  </cols>
  <sheetData>
    <row r="1" spans="1:6" ht="21" thickBot="1">
      <c r="A1" s="36" t="s">
        <v>63</v>
      </c>
    </row>
    <row r="2" spans="1:6" ht="52.5" customHeight="1" thickBot="1">
      <c r="A2" s="68" t="s">
        <v>68</v>
      </c>
      <c r="B2" s="69"/>
      <c r="C2" s="69"/>
      <c r="D2" s="69"/>
      <c r="E2" s="70"/>
    </row>
    <row r="3" spans="1:6">
      <c r="A3" s="87"/>
      <c r="B3" s="87"/>
      <c r="C3" s="87"/>
      <c r="D3" s="88"/>
      <c r="E3" s="88"/>
    </row>
    <row r="4" spans="1:6">
      <c r="A4" s="35"/>
      <c r="B4" s="35"/>
      <c r="C4" s="35"/>
      <c r="D4" s="86" t="s">
        <v>96</v>
      </c>
      <c r="E4" s="86"/>
    </row>
    <row r="5" spans="1:6">
      <c r="A5" s="66" t="s">
        <v>45</v>
      </c>
      <c r="B5" s="6" t="s">
        <v>0</v>
      </c>
      <c r="C5" s="6" t="s">
        <v>1</v>
      </c>
      <c r="D5" s="9" t="s">
        <v>50</v>
      </c>
      <c r="E5" s="9" t="s">
        <v>3</v>
      </c>
    </row>
    <row r="6" spans="1:6" ht="17.25">
      <c r="A6" s="66"/>
      <c r="B6" s="37" t="s">
        <v>64</v>
      </c>
      <c r="C6" s="2"/>
      <c r="D6" s="13" t="str">
        <f>IF(AND(E9="여",E10="여",E11="여",E12="여"),"지원가능","지원불가")</f>
        <v>지원불가</v>
      </c>
      <c r="E6" s="13" t="str">
        <f>_xlfn.IFS(AND(B16&gt;=40000000000,B16&lt;100000000000,C16&gt;=65),"혁신선도기업",AND(B16&gt;=10000000000,B16&lt;100000000000,C16&gt;=30),"혁신성 예비선도기업",AND(B16&gt;=10000000000,B16&lt;100000000000,C16&lt;30),"시장성 예비선도기업",AND(B16&lt;10000000000,C16&gt;=30),"혁신성 잠재기업",AND(B16&gt;=5000000000,B16&lt;10000000000,C16&lt;30),"시장성 잠재기업",AND(B16&lt;5000000000,C16&lt;30),"초기기업",TRUE,"지원불가"
)</f>
        <v>지원불가</v>
      </c>
    </row>
    <row r="7" spans="1:6" s="29" customFormat="1" ht="17.25">
      <c r="A7" s="26"/>
      <c r="B7" s="27"/>
      <c r="C7" s="27"/>
      <c r="D7" s="28"/>
    </row>
    <row r="8" spans="1:6" ht="17.25">
      <c r="A8" s="31" t="s">
        <v>30</v>
      </c>
      <c r="B8" s="31" t="s">
        <v>54</v>
      </c>
      <c r="C8" s="31" t="s">
        <v>55</v>
      </c>
      <c r="D8" s="31" t="s">
        <v>32</v>
      </c>
      <c r="E8" s="32" t="s">
        <v>56</v>
      </c>
      <c r="F8" s="6" t="s">
        <v>34</v>
      </c>
    </row>
    <row r="9" spans="1:6">
      <c r="A9" s="67" t="s">
        <v>59</v>
      </c>
      <c r="B9" s="33" t="s">
        <v>51</v>
      </c>
      <c r="C9" s="34" t="s">
        <v>57</v>
      </c>
      <c r="D9" s="42"/>
      <c r="E9" s="41" t="str">
        <f>IF(D9="울산","여","부")</f>
        <v>부</v>
      </c>
      <c r="F9" s="38" t="s">
        <v>65</v>
      </c>
    </row>
    <row r="10" spans="1:6">
      <c r="A10" s="67"/>
      <c r="B10" s="33" t="s">
        <v>53</v>
      </c>
      <c r="C10" s="34" t="s">
        <v>52</v>
      </c>
      <c r="D10" s="42"/>
      <c r="E10" s="41" t="str">
        <f>IF(OR(D10="중소기업",D10="중소법인"),"여","부")</f>
        <v>부</v>
      </c>
      <c r="F10" s="39" t="s">
        <v>66</v>
      </c>
    </row>
    <row r="11" spans="1:6" s="29" customFormat="1" ht="25.5">
      <c r="A11" s="67"/>
      <c r="B11" s="33" t="s">
        <v>62</v>
      </c>
      <c r="C11" s="34" t="s">
        <v>61</v>
      </c>
      <c r="D11" s="42"/>
      <c r="E11" s="41" t="str">
        <f>IF(OR(D11="모빌리티(자동차)",D11="모빌리티(선박)",D11="제조(소재·부품)"),"여","부")</f>
        <v>부</v>
      </c>
      <c r="F11" s="40" t="s">
        <v>67</v>
      </c>
    </row>
    <row r="12" spans="1:6" s="29" customFormat="1" ht="25.5">
      <c r="A12" s="67"/>
      <c r="B12" s="33" t="s">
        <v>60</v>
      </c>
      <c r="C12" s="34" t="s">
        <v>58</v>
      </c>
      <c r="D12" s="42"/>
      <c r="E12" s="41" t="str">
        <f>IF(D12&gt;=5,"여","부")</f>
        <v>부</v>
      </c>
      <c r="F12" s="40" t="s">
        <v>46</v>
      </c>
    </row>
    <row r="13" spans="1:6" s="29" customFormat="1">
      <c r="A13" s="27"/>
      <c r="B13" s="27"/>
      <c r="D13" s="30"/>
    </row>
    <row r="14" spans="1:6">
      <c r="A14" s="89" t="s">
        <v>97</v>
      </c>
      <c r="B14" s="6" t="s">
        <v>40</v>
      </c>
      <c r="C14" s="71" t="s">
        <v>38</v>
      </c>
      <c r="D14" s="72"/>
      <c r="E14" s="72"/>
      <c r="F14" s="73"/>
    </row>
    <row r="15" spans="1:6">
      <c r="A15" s="66"/>
      <c r="B15" s="9" t="s">
        <v>37</v>
      </c>
      <c r="C15" s="9" t="s">
        <v>39</v>
      </c>
      <c r="D15" s="8" t="s">
        <v>29</v>
      </c>
      <c r="E15" s="1" t="s">
        <v>23</v>
      </c>
      <c r="F15" s="1" t="s">
        <v>49</v>
      </c>
    </row>
    <row r="16" spans="1:6">
      <c r="A16" s="66"/>
      <c r="B16" s="12" t="str">
        <f>C19</f>
        <v/>
      </c>
      <c r="C16" s="9">
        <f>SUM(D16:F16)</f>
        <v>0</v>
      </c>
      <c r="D16" s="14">
        <f>IF(C23="전담부서",20,IF(C23="연구소",30,0))</f>
        <v>0</v>
      </c>
      <c r="E16" s="14">
        <f>_xlfn.IFS(C24="",0,C24&lt;=0,0,C24&lt;0.005,10,C24&lt;0.01,20,C24&gt;=0.01,30)</f>
        <v>0</v>
      </c>
      <c r="F16" s="14">
        <f>_xlfn.IFS(C27="",0,C27&lt;=0,0, C27&lt;1,5,C27&lt;2,10,C27&lt;4,15,C27&gt;=4,20)</f>
        <v>0</v>
      </c>
    </row>
    <row r="18" spans="1:4">
      <c r="A18" s="2" t="s">
        <v>31</v>
      </c>
      <c r="B18" s="6" t="s">
        <v>2</v>
      </c>
      <c r="C18" s="6" t="s">
        <v>33</v>
      </c>
      <c r="D18" s="6" t="s">
        <v>34</v>
      </c>
    </row>
    <row r="19" spans="1:4">
      <c r="A19" s="62" t="s">
        <v>40</v>
      </c>
      <c r="B19" s="17" t="s">
        <v>37</v>
      </c>
      <c r="C19" s="23" t="str">
        <f>IFERROR(AVERAGE(C20:C22),"")</f>
        <v/>
      </c>
      <c r="D19" s="24" t="s">
        <v>96</v>
      </c>
    </row>
    <row r="20" spans="1:4">
      <c r="A20" s="62"/>
      <c r="B20" s="18" t="s">
        <v>25</v>
      </c>
      <c r="C20" s="22"/>
      <c r="D20" s="74" t="s">
        <v>46</v>
      </c>
    </row>
    <row r="21" spans="1:4">
      <c r="A21" s="62"/>
      <c r="B21" s="18" t="s">
        <v>26</v>
      </c>
      <c r="C21" s="22"/>
      <c r="D21" s="75"/>
    </row>
    <row r="22" spans="1:4">
      <c r="A22" s="62"/>
      <c r="B22" s="18" t="s">
        <v>27</v>
      </c>
      <c r="C22" s="22"/>
      <c r="D22" s="76"/>
    </row>
    <row r="23" spans="1:4">
      <c r="A23" s="62" t="s">
        <v>41</v>
      </c>
      <c r="B23" s="16" t="s">
        <v>22</v>
      </c>
      <c r="C23" s="21"/>
      <c r="D23" s="25" t="s">
        <v>48</v>
      </c>
    </row>
    <row r="24" spans="1:4">
      <c r="A24" s="62"/>
      <c r="B24" s="17" t="s">
        <v>47</v>
      </c>
      <c r="C24" s="10" t="str">
        <f>IFERROR(C26/C25,"")</f>
        <v/>
      </c>
      <c r="D24" s="24" t="s">
        <v>96</v>
      </c>
    </row>
    <row r="25" spans="1:4">
      <c r="A25" s="62"/>
      <c r="B25" s="2" t="s">
        <v>35</v>
      </c>
      <c r="C25" s="5"/>
      <c r="D25" s="63" t="s">
        <v>46</v>
      </c>
    </row>
    <row r="26" spans="1:4">
      <c r="A26" s="62"/>
      <c r="B26" s="2" t="s">
        <v>36</v>
      </c>
      <c r="C26" s="5"/>
      <c r="D26" s="65"/>
    </row>
    <row r="27" spans="1:4">
      <c r="A27" s="62"/>
      <c r="B27" s="17" t="s">
        <v>24</v>
      </c>
      <c r="C27" s="11" t="str">
        <f>IFERROR(AVERAGE(C28:C30),"")</f>
        <v/>
      </c>
      <c r="D27" s="24" t="s">
        <v>96</v>
      </c>
    </row>
    <row r="28" spans="1:4">
      <c r="A28" s="62"/>
      <c r="B28" s="2" t="s">
        <v>25</v>
      </c>
      <c r="C28" s="4"/>
      <c r="D28" s="63" t="s">
        <v>46</v>
      </c>
    </row>
    <row r="29" spans="1:4">
      <c r="A29" s="62"/>
      <c r="B29" s="2" t="s">
        <v>26</v>
      </c>
      <c r="C29" s="4"/>
      <c r="D29" s="64"/>
    </row>
    <row r="30" spans="1:4">
      <c r="A30" s="62"/>
      <c r="B30" s="2" t="s">
        <v>27</v>
      </c>
      <c r="C30" s="4"/>
      <c r="D30" s="65"/>
    </row>
    <row r="31" spans="1:4">
      <c r="A31" s="83"/>
      <c r="B31" s="83"/>
      <c r="C31" s="84"/>
      <c r="D31" s="85"/>
    </row>
    <row r="32" spans="1:4">
      <c r="A32" s="83"/>
      <c r="B32" s="83"/>
      <c r="C32" s="84"/>
      <c r="D32" s="85"/>
    </row>
    <row r="34" spans="1:4">
      <c r="A34" s="19" t="s">
        <v>42</v>
      </c>
      <c r="B34" s="19" t="s">
        <v>4</v>
      </c>
      <c r="C34" s="19" t="s">
        <v>5</v>
      </c>
      <c r="D34" s="19" t="s">
        <v>6</v>
      </c>
    </row>
    <row r="35" spans="1:4">
      <c r="A35" s="57" t="s">
        <v>20</v>
      </c>
      <c r="B35" s="20" t="s">
        <v>28</v>
      </c>
      <c r="C35" s="20" t="s">
        <v>7</v>
      </c>
      <c r="D35" s="60" t="s">
        <v>21</v>
      </c>
    </row>
    <row r="36" spans="1:4">
      <c r="A36" s="59"/>
      <c r="B36" s="20" t="s">
        <v>8</v>
      </c>
      <c r="C36" s="20" t="s">
        <v>9</v>
      </c>
      <c r="D36" s="61"/>
    </row>
    <row r="37" spans="1:4">
      <c r="A37" s="57" t="s">
        <v>43</v>
      </c>
      <c r="B37" s="20" t="s">
        <v>10</v>
      </c>
      <c r="C37" s="20" t="s">
        <v>11</v>
      </c>
      <c r="D37" s="20"/>
    </row>
    <row r="38" spans="1:4">
      <c r="A38" s="58"/>
      <c r="B38" s="20" t="s">
        <v>12</v>
      </c>
      <c r="C38" s="20" t="s">
        <v>7</v>
      </c>
      <c r="D38" s="20"/>
    </row>
    <row r="39" spans="1:4">
      <c r="A39" s="59"/>
      <c r="B39" s="20" t="s">
        <v>13</v>
      </c>
      <c r="C39" s="20" t="s">
        <v>9</v>
      </c>
      <c r="D39" s="20"/>
    </row>
    <row r="40" spans="1:4">
      <c r="A40" s="57" t="s">
        <v>44</v>
      </c>
      <c r="B40" s="20" t="s">
        <v>14</v>
      </c>
      <c r="C40" s="20" t="s">
        <v>15</v>
      </c>
      <c r="D40" s="20"/>
    </row>
    <row r="41" spans="1:4">
      <c r="A41" s="58"/>
      <c r="B41" s="20" t="s">
        <v>16</v>
      </c>
      <c r="C41" s="20" t="s">
        <v>11</v>
      </c>
      <c r="D41" s="20"/>
    </row>
    <row r="42" spans="1:4">
      <c r="A42" s="58"/>
      <c r="B42" s="20" t="s">
        <v>17</v>
      </c>
      <c r="C42" s="20" t="s">
        <v>18</v>
      </c>
      <c r="D42" s="20"/>
    </row>
    <row r="43" spans="1:4">
      <c r="A43" s="59"/>
      <c r="B43" s="20" t="s">
        <v>19</v>
      </c>
      <c r="C43" s="20" t="s">
        <v>7</v>
      </c>
      <c r="D43" s="20"/>
    </row>
  </sheetData>
  <mergeCells count="15">
    <mergeCell ref="A14:A16"/>
    <mergeCell ref="A35:A36"/>
    <mergeCell ref="A37:A39"/>
    <mergeCell ref="A9:A12"/>
    <mergeCell ref="A2:E2"/>
    <mergeCell ref="A5:A6"/>
    <mergeCell ref="C14:F14"/>
    <mergeCell ref="D20:D22"/>
    <mergeCell ref="D4:E4"/>
    <mergeCell ref="A40:A43"/>
    <mergeCell ref="D35:D36"/>
    <mergeCell ref="A23:A30"/>
    <mergeCell ref="A19:A22"/>
    <mergeCell ref="D28:D30"/>
    <mergeCell ref="D25:D2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3246-9123-4E00-8C32-2942ADF619A4}">
  <dimension ref="A1:G16"/>
  <sheetViews>
    <sheetView workbookViewId="0">
      <selection activeCell="B14" sqref="B14"/>
    </sheetView>
  </sheetViews>
  <sheetFormatPr defaultRowHeight="16.5"/>
  <cols>
    <col min="2" max="2" width="15.375" bestFit="1" customWidth="1"/>
    <col min="3" max="3" width="35.875" customWidth="1"/>
    <col min="4" max="4" width="16.5" bestFit="1" customWidth="1"/>
    <col min="5" max="5" width="14.375" bestFit="1" customWidth="1"/>
    <col min="6" max="6" width="15.5" bestFit="1" customWidth="1"/>
    <col min="7" max="7" width="12.375" bestFit="1" customWidth="1"/>
  </cols>
  <sheetData>
    <row r="1" spans="1:7" ht="20.25">
      <c r="A1" s="36" t="s">
        <v>94</v>
      </c>
    </row>
    <row r="3" spans="1:7" ht="17.25">
      <c r="A3" s="80" t="s">
        <v>30</v>
      </c>
      <c r="B3" s="80"/>
      <c r="C3" s="51" t="s">
        <v>54</v>
      </c>
      <c r="D3" s="80" t="s">
        <v>32</v>
      </c>
      <c r="E3" s="80"/>
      <c r="F3" s="80"/>
    </row>
    <row r="4" spans="1:7" ht="16.5" customHeight="1">
      <c r="A4" s="67" t="s">
        <v>86</v>
      </c>
      <c r="B4" s="67"/>
      <c r="C4" s="52" t="s">
        <v>51</v>
      </c>
      <c r="D4" s="43" t="s">
        <v>69</v>
      </c>
      <c r="E4" s="44"/>
      <c r="F4" s="44"/>
    </row>
    <row r="5" spans="1:7">
      <c r="A5" s="67"/>
      <c r="B5" s="67"/>
      <c r="C5" s="52" t="s">
        <v>53</v>
      </c>
      <c r="D5" s="43" t="s">
        <v>70</v>
      </c>
      <c r="E5" s="44" t="s">
        <v>71</v>
      </c>
      <c r="F5" s="44"/>
    </row>
    <row r="6" spans="1:7" ht="25.5">
      <c r="A6" s="67"/>
      <c r="B6" s="67"/>
      <c r="C6" s="52" t="s">
        <v>62</v>
      </c>
      <c r="D6" s="44" t="s">
        <v>75</v>
      </c>
      <c r="E6" s="53" t="s">
        <v>72</v>
      </c>
      <c r="F6" s="44" t="s">
        <v>74</v>
      </c>
    </row>
    <row r="7" spans="1:7" ht="25.5">
      <c r="A7" s="67"/>
      <c r="B7" s="67"/>
      <c r="C7" s="52" t="s">
        <v>60</v>
      </c>
      <c r="D7" s="43" t="s">
        <v>73</v>
      </c>
      <c r="E7" s="54" t="s">
        <v>87</v>
      </c>
      <c r="F7" s="44"/>
    </row>
    <row r="8" spans="1:7">
      <c r="A8" s="46"/>
      <c r="B8" s="45"/>
      <c r="C8" s="46"/>
      <c r="D8" s="47"/>
      <c r="E8" s="47"/>
      <c r="F8" s="48"/>
    </row>
    <row r="9" spans="1:7" ht="17.25">
      <c r="A9" s="49" t="s">
        <v>30</v>
      </c>
      <c r="B9" s="49" t="s">
        <v>85</v>
      </c>
      <c r="C9" s="80" t="s">
        <v>88</v>
      </c>
      <c r="D9" s="80"/>
      <c r="E9" s="80"/>
      <c r="F9" s="80"/>
      <c r="G9" s="49" t="s">
        <v>34</v>
      </c>
    </row>
    <row r="10" spans="1:7" ht="124.5" customHeight="1">
      <c r="A10" s="66" t="s">
        <v>2</v>
      </c>
      <c r="B10" s="7" t="s">
        <v>78</v>
      </c>
      <c r="C10" s="77" t="s">
        <v>90</v>
      </c>
      <c r="D10" s="78"/>
      <c r="E10" s="78"/>
      <c r="F10" s="78"/>
      <c r="G10" s="4"/>
    </row>
    <row r="11" spans="1:7" ht="39" customHeight="1">
      <c r="A11" s="66"/>
      <c r="B11" s="7" t="s">
        <v>79</v>
      </c>
      <c r="C11" s="81" t="s">
        <v>89</v>
      </c>
      <c r="D11" s="82"/>
      <c r="E11" s="82"/>
      <c r="F11" s="82"/>
      <c r="G11" s="55" t="s">
        <v>95</v>
      </c>
    </row>
    <row r="12" spans="1:7" ht="93" customHeight="1">
      <c r="A12" s="66"/>
      <c r="B12" s="7" t="s">
        <v>80</v>
      </c>
      <c r="C12" s="77" t="s">
        <v>91</v>
      </c>
      <c r="D12" s="78"/>
      <c r="E12" s="78"/>
      <c r="F12" s="78"/>
      <c r="G12" s="56" t="s">
        <v>95</v>
      </c>
    </row>
    <row r="13" spans="1:7">
      <c r="A13" s="66"/>
      <c r="B13" s="7" t="s">
        <v>81</v>
      </c>
      <c r="C13" s="50" t="s">
        <v>76</v>
      </c>
      <c r="D13" s="50"/>
      <c r="E13" s="50"/>
      <c r="F13" s="50"/>
      <c r="G13" s="15"/>
    </row>
    <row r="14" spans="1:7" ht="103.5" customHeight="1">
      <c r="A14" s="66"/>
      <c r="B14" s="7" t="s">
        <v>82</v>
      </c>
      <c r="C14" s="77" t="s">
        <v>92</v>
      </c>
      <c r="D14" s="78"/>
      <c r="E14" s="78"/>
      <c r="F14" s="78"/>
      <c r="G14" s="56" t="s">
        <v>95</v>
      </c>
    </row>
    <row r="15" spans="1:7" ht="82.5" customHeight="1">
      <c r="A15" s="66"/>
      <c r="B15" s="7" t="s">
        <v>83</v>
      </c>
      <c r="C15" s="77" t="s">
        <v>93</v>
      </c>
      <c r="D15" s="78"/>
      <c r="E15" s="78"/>
      <c r="F15" s="78"/>
      <c r="G15" s="56" t="s">
        <v>95</v>
      </c>
    </row>
    <row r="16" spans="1:7" ht="20.25" customHeight="1">
      <c r="A16" s="66"/>
      <c r="B16" s="7" t="s">
        <v>84</v>
      </c>
      <c r="C16" s="79" t="s">
        <v>77</v>
      </c>
      <c r="D16" s="79"/>
      <c r="E16" s="79"/>
      <c r="F16" s="79"/>
      <c r="G16" s="15"/>
    </row>
  </sheetData>
  <mergeCells count="11">
    <mergeCell ref="C15:F15"/>
    <mergeCell ref="C16:F16"/>
    <mergeCell ref="A3:B3"/>
    <mergeCell ref="A4:B7"/>
    <mergeCell ref="A10:A16"/>
    <mergeCell ref="C9:F9"/>
    <mergeCell ref="D3:F3"/>
    <mergeCell ref="C10:F10"/>
    <mergeCell ref="C11:F11"/>
    <mergeCell ref="C12:F12"/>
    <mergeCell ref="C14:F1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자격요건 검토</vt:lpstr>
      <vt:lpstr>지원 대상별 신청자격 요건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2026-04-21T10:40:47Z</dcterms:created>
  <dcterms:modified xsi:type="dcterms:W3CDTF">2026-04-24T00:13:18Z</dcterms:modified>
</cp:coreProperties>
</file>