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☆소규모 지원사업\2026년 사업\☆2026년 사물인터넷 측정기기 부착 지원사업\☆직접\01. 공고\2026-2차\"/>
    </mc:Choice>
  </mc:AlternateContent>
  <xr:revisionPtr revIDLastSave="0" documentId="8_{8D049186-93E0-46DC-B5E8-132D451EE204}" xr6:coauthVersionLast="47" xr6:coauthVersionMax="47" xr10:uidLastSave="{00000000-0000-0000-0000-000000000000}"/>
  <bookViews>
    <workbookView xWindow="-120" yWindow="-120" windowWidth="29040" windowHeight="15720"/>
  </bookViews>
  <sheets>
    <sheet name="상세현황" sheetId="1" r:id="rId1"/>
    <sheet name="Sheet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7" i="1" l="1"/>
  <c r="AJ8" i="1"/>
  <c r="AJ9" i="1"/>
  <c r="AJ10" i="1"/>
  <c r="AJ11" i="1"/>
  <c r="AJ12" i="1"/>
  <c r="AN12" i="1"/>
  <c r="AK12" i="1"/>
  <c r="AJ13" i="1"/>
  <c r="AO13" i="1"/>
  <c r="AK13" i="1"/>
  <c r="AJ14" i="1"/>
  <c r="AJ15" i="1"/>
  <c r="AH15" i="1"/>
  <c r="AJ16" i="1"/>
  <c r="AN16" i="1"/>
  <c r="AJ17" i="1"/>
  <c r="AN17" i="1"/>
  <c r="AJ18" i="1"/>
  <c r="AN18" i="1"/>
  <c r="AJ19" i="1"/>
  <c r="AJ20" i="1"/>
  <c r="AJ21" i="1"/>
  <c r="AJ22" i="1"/>
  <c r="AJ23" i="1"/>
  <c r="AJ24" i="1"/>
  <c r="AN7" i="1"/>
  <c r="AO7" i="1"/>
  <c r="AN8" i="1"/>
  <c r="AO8" i="1"/>
  <c r="AN9" i="1"/>
  <c r="AO9" i="1"/>
  <c r="AK9" i="1"/>
  <c r="AN10" i="1"/>
  <c r="AK10" i="1"/>
  <c r="AO10" i="1"/>
  <c r="AN11" i="1"/>
  <c r="AK11" i="1"/>
  <c r="AO11" i="1"/>
  <c r="AO12" i="1"/>
  <c r="AN13" i="1"/>
  <c r="AN14" i="1"/>
  <c r="AO14" i="1"/>
  <c r="AN15" i="1"/>
  <c r="AK15" i="1"/>
  <c r="AO15" i="1"/>
  <c r="AN19" i="1"/>
  <c r="AO19" i="1"/>
  <c r="AN20" i="1"/>
  <c r="AO20" i="1"/>
  <c r="AN21" i="1"/>
  <c r="AK21" i="1"/>
  <c r="AO21" i="1"/>
  <c r="AN22" i="1"/>
  <c r="AO22" i="1"/>
  <c r="AN23" i="1"/>
  <c r="AO23" i="1"/>
  <c r="AN24" i="1"/>
  <c r="AK24" i="1"/>
  <c r="AO24" i="1"/>
  <c r="AO6" i="1"/>
  <c r="AN6" i="1"/>
  <c r="AJ6" i="1"/>
  <c r="AH6" i="1"/>
  <c r="AG6" i="1"/>
  <c r="AE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K6" i="1"/>
  <c r="AE7" i="1"/>
  <c r="AH7" i="1"/>
  <c r="AK7" i="1"/>
  <c r="AE8" i="1"/>
  <c r="AH8" i="1"/>
  <c r="AE9" i="1"/>
  <c r="AH9" i="1"/>
  <c r="AE10" i="1"/>
  <c r="AH10" i="1"/>
  <c r="AE11" i="1"/>
  <c r="AH11" i="1"/>
  <c r="AE12" i="1"/>
  <c r="AH12" i="1"/>
  <c r="AE13" i="1"/>
  <c r="AH13" i="1"/>
  <c r="AE14" i="1"/>
  <c r="AH14" i="1"/>
  <c r="AK14" i="1"/>
  <c r="AE15" i="1"/>
  <c r="AE16" i="1"/>
  <c r="AE17" i="1"/>
  <c r="AE18" i="1"/>
  <c r="AE19" i="1"/>
  <c r="AH19" i="1"/>
  <c r="AK19" i="1"/>
  <c r="AE20" i="1"/>
  <c r="AH20" i="1"/>
  <c r="AE21" i="1"/>
  <c r="AH21" i="1"/>
  <c r="AE22" i="1"/>
  <c r="AH22" i="1"/>
  <c r="AK22" i="1"/>
  <c r="AE23" i="1"/>
  <c r="AH23" i="1"/>
  <c r="AK23" i="1"/>
  <c r="AE24" i="1"/>
  <c r="AH24" i="1"/>
  <c r="AH17" i="1"/>
  <c r="AO18" i="1"/>
  <c r="AK18" i="1"/>
  <c r="AH18" i="1"/>
  <c r="AH16" i="1"/>
  <c r="AO17" i="1"/>
  <c r="AK17" i="1"/>
  <c r="AK8" i="1"/>
  <c r="AO16" i="1"/>
  <c r="AK16" i="1"/>
  <c r="AK20" i="1"/>
</calcChain>
</file>

<file path=xl/sharedStrings.xml><?xml version="1.0" encoding="utf-8"?>
<sst xmlns="http://schemas.openxmlformats.org/spreadsheetml/2006/main" count="99" uniqueCount="87">
  <si>
    <t>송도지식정보산업단지</t>
  </si>
  <si>
    <t>청라1지구일반산업단지</t>
  </si>
  <si>
    <t>차압계1,온도계1,전류전력계측기(배출1,방지1,세정펌프1),Iot게이트웨이1,vpn1</t>
  </si>
  <si>
    <t>기타(중력집진)</t>
  </si>
  <si>
    <t>인천기계산업단지</t>
  </si>
  <si>
    <t>IoT
설치업체명</t>
  </si>
  <si>
    <t>검단일반산업단지</t>
  </si>
  <si>
    <t>강화하점산업단지</t>
  </si>
  <si>
    <t>지원사업장 현황</t>
  </si>
  <si>
    <t>인천서부산업단지</t>
  </si>
  <si>
    <t>기타(산화·환원)</t>
  </si>
  <si>
    <t>단독/
공동(*개소)</t>
  </si>
  <si>
    <t>강화일반산업단지</t>
  </si>
  <si>
    <t>IoT 업체 현황</t>
  </si>
  <si>
    <t>인천지방산업단지</t>
  </si>
  <si>
    <t>지원대상
(중소기업,비영리단체,비산배출시설,통합인허가)</t>
  </si>
  <si>
    <t>보조금 지원액(원)</t>
  </si>
  <si>
    <t>자부담금액(원)</t>
  </si>
  <si>
    <t>비고</t>
  </si>
  <si>
    <t>IoT</t>
  </si>
  <si>
    <t>업종</t>
  </si>
  <si>
    <t>시도</t>
  </si>
  <si>
    <t>구분</t>
  </si>
  <si>
    <t>대표자</t>
  </si>
  <si>
    <t>기타</t>
  </si>
  <si>
    <t>지방비</t>
  </si>
  <si>
    <t>본청</t>
  </si>
  <si>
    <t>중기업</t>
  </si>
  <si>
    <t>계</t>
  </si>
  <si>
    <t>종별</t>
  </si>
  <si>
    <t>연락처</t>
  </si>
  <si>
    <t>흡착</t>
  </si>
  <si>
    <t>RCO</t>
  </si>
  <si>
    <t>종류</t>
  </si>
  <si>
    <t>RTO</t>
  </si>
  <si>
    <t>소기업</t>
  </si>
  <si>
    <t>연번</t>
  </si>
  <si>
    <t>SCR</t>
  </si>
  <si>
    <t>산단명</t>
  </si>
  <si>
    <t>국비</t>
  </si>
  <si>
    <t>저녹스버너 등</t>
  </si>
  <si>
    <t>기타(응축)</t>
  </si>
  <si>
    <t>흡수(먼지)</t>
  </si>
  <si>
    <t>부평산업단지</t>
  </si>
  <si>
    <t>사업자등록번호</t>
  </si>
  <si>
    <t>기타(세정)</t>
  </si>
  <si>
    <t>기타(관성력)</t>
  </si>
  <si>
    <t>원심력집진</t>
  </si>
  <si>
    <t>흡수(가스)</t>
  </si>
  <si>
    <t>IoT설치내역</t>
  </si>
  <si>
    <t>○○테크</t>
  </si>
  <si>
    <t>주안산업단지</t>
  </si>
  <si>
    <t>용량(CMM)</t>
  </si>
  <si>
    <t>[단위 :원]</t>
  </si>
  <si>
    <t>신청금액(원)</t>
  </si>
  <si>
    <t>사업자명</t>
  </si>
  <si>
    <t>비영리단체</t>
  </si>
  <si>
    <t>사업장 소재지</t>
  </si>
  <si>
    <t>방지시설</t>
  </si>
  <si>
    <t>전기집진</t>
  </si>
  <si>
    <t>남동산업단지</t>
  </si>
  <si>
    <t>기타(미생물)</t>
  </si>
  <si>
    <t>배출 오염물질</t>
  </si>
  <si>
    <t>산업단지</t>
  </si>
  <si>
    <t>설치년도</t>
  </si>
  <si>
    <t>통합인허가</t>
  </si>
  <si>
    <t>배출시설</t>
  </si>
  <si>
    <t>담당자명</t>
  </si>
  <si>
    <t>지원대상</t>
  </si>
  <si>
    <t>여과집진</t>
  </si>
  <si>
    <t>비산배출시설</t>
  </si>
  <si>
    <t>공동(3개소)</t>
  </si>
  <si>
    <t>방지시설 종류</t>
  </si>
  <si>
    <t>기타(음파)</t>
  </si>
  <si>
    <t>도장시설 3기 외 14기</t>
  </si>
  <si>
    <t>※오염물질 항목 전체 기재</t>
  </si>
  <si>
    <t>2026년 소규모사업장 방지시설 설치지원사업 지원사업장 상세현황</t>
    <phoneticPr fontId="8" type="noConversion"/>
  </si>
  <si>
    <t>IOT 게이트웨이</t>
    <phoneticPr fontId="9" type="noConversion"/>
  </si>
  <si>
    <t>VPN</t>
  </si>
  <si>
    <t>방지전류계</t>
  </si>
  <si>
    <t>배출전류계</t>
  </si>
  <si>
    <t>차압계</t>
  </si>
  <si>
    <t>온도계</t>
  </si>
  <si>
    <t>Ph계</t>
  </si>
  <si>
    <t>IoT 설치내역 세부사항(개수)</t>
    <phoneticPr fontId="8" type="noConversion"/>
  </si>
  <si>
    <t>인천 남동구 ○ ○로 6, 24(○○동)</t>
    <phoneticPr fontId="8" type="noConversion"/>
  </si>
  <si>
    <t>(예시)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</si>
</sst>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.000_-;\-* #,##0.000_-;_-* &quot;-&quot;???_-;_-@_-"/>
    <numFmt numFmtId="179" formatCode="_-* #,##0_-;\-* #,##0_-;_-* &quot;-&quot;???_-;_-@_-"/>
  </numFmts>
  <fonts count="13">
    <font>
      <sz val="11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8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</font>
    <font>
      <sz val="11"/>
      <color rgb="FF0070C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Fill="1" applyBorder="1">
      <alignment vertical="center"/>
    </xf>
    <xf numFmtId="0" fontId="2" fillId="0" borderId="2" xfId="0" applyNumberFormat="1" applyFont="1" applyFill="1" applyBorder="1">
      <alignment vertical="center"/>
    </xf>
    <xf numFmtId="0" fontId="2" fillId="0" borderId="2" xfId="0" applyNumberFormat="1" applyFont="1" applyFill="1" applyBorder="1" applyAlignment="1">
      <alignment vertical="center" shrinkToFit="1"/>
    </xf>
    <xf numFmtId="176" fontId="2" fillId="0" borderId="1" xfId="0" applyNumberFormat="1" applyFont="1" applyBorder="1">
      <alignment vertical="center"/>
    </xf>
    <xf numFmtId="0" fontId="2" fillId="0" borderId="3" xfId="0" applyNumberFormat="1" applyFont="1" applyBorder="1">
      <alignment vertical="center"/>
    </xf>
    <xf numFmtId="0" fontId="2" fillId="0" borderId="3" xfId="0" applyNumberFormat="1" applyFont="1" applyFill="1" applyBorder="1">
      <alignment vertical="center"/>
    </xf>
    <xf numFmtId="0" fontId="0" fillId="0" borderId="0" xfId="0" applyNumberFormat="1" applyBorder="1">
      <alignment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Border="1" applyAlignment="1">
      <alignment horizontal="justify" vertical="center" wrapText="1"/>
    </xf>
    <xf numFmtId="0" fontId="0" fillId="0" borderId="0" xfId="0" applyNumberFormat="1" applyFont="1" applyBorder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41" fontId="1" fillId="0" borderId="0" xfId="1" applyFont="1" applyAlignment="1">
      <alignment vertical="center"/>
    </xf>
    <xf numFmtId="41" fontId="2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41" fontId="2" fillId="0" borderId="1" xfId="1" applyFont="1" applyBorder="1">
      <alignment vertical="center"/>
    </xf>
    <xf numFmtId="179" fontId="2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center" vertical="center" wrapText="1"/>
    </xf>
    <xf numFmtId="41" fontId="11" fillId="0" borderId="1" xfId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9" fontId="11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41" fontId="4" fillId="2" borderId="3" xfId="1" applyFont="1" applyFill="1" applyBorder="1" applyAlignment="1">
      <alignment horizontal="center" vertical="center" wrapText="1"/>
    </xf>
    <xf numFmtId="41" fontId="4" fillId="2" borderId="4" xfId="1" applyFont="1" applyFill="1" applyBorder="1" applyAlignment="1">
      <alignment horizontal="center" vertical="center" wrapText="1"/>
    </xf>
    <xf numFmtId="41" fontId="3" fillId="2" borderId="3" xfId="1" applyFont="1" applyFill="1" applyBorder="1" applyAlignment="1">
      <alignment horizontal="center" vertical="center" wrapText="1"/>
    </xf>
    <xf numFmtId="41" fontId="3" fillId="2" borderId="4" xfId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41" fontId="5" fillId="2" borderId="2" xfId="1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41" fontId="5" fillId="2" borderId="8" xfId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right" vertical="center"/>
    </xf>
    <xf numFmtId="0" fontId="5" fillId="4" borderId="6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41" fontId="6" fillId="2" borderId="2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24"/>
  <sheetViews>
    <sheetView tabSelected="1" zoomScaleNormal="100" zoomScaleSheetLayoutView="75" workbookViewId="0"/>
  </sheetViews>
  <sheetFormatPr defaultRowHeight="16.5"/>
  <cols>
    <col min="4" max="4" width="17.375" style="1" customWidth="1"/>
    <col min="5" max="6" width="17.25" style="1" customWidth="1"/>
    <col min="7" max="7" width="11.375" style="1" customWidth="1"/>
    <col min="8" max="8" width="8.375" style="1" customWidth="1"/>
    <col min="10" max="10" width="8.375" style="1" customWidth="1"/>
    <col min="11" max="11" width="12.125" style="1" customWidth="1"/>
    <col min="12" max="12" width="11.375" style="1" customWidth="1"/>
    <col min="13" max="13" width="11.25" style="1" customWidth="1"/>
    <col min="14" max="15" width="11.5" style="1" customWidth="1"/>
    <col min="16" max="16" width="15.25" style="1" customWidth="1"/>
    <col min="17" max="19" width="12.625" style="1" customWidth="1"/>
    <col min="20" max="22" width="10.75" style="1" customWidth="1"/>
    <col min="23" max="23" width="33.25" style="1" customWidth="1"/>
    <col min="24" max="24" width="6.125" style="1" customWidth="1"/>
    <col min="25" max="30" width="6" style="1" customWidth="1"/>
    <col min="31" max="37" width="10.75" style="25" customWidth="1"/>
    <col min="38" max="42" width="10.75" style="1" customWidth="1"/>
  </cols>
  <sheetData>
    <row r="1" spans="1:42" ht="20.25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3"/>
      <c r="AF1" s="23"/>
      <c r="AG1" s="23"/>
      <c r="AH1" s="23"/>
      <c r="AI1" s="23"/>
      <c r="AJ1" s="23"/>
      <c r="AK1" s="23"/>
      <c r="AL1" s="2"/>
      <c r="AM1" s="2"/>
      <c r="AN1" s="2"/>
      <c r="AO1" s="2"/>
      <c r="AP1" s="2"/>
    </row>
    <row r="2" spans="1:42">
      <c r="AE2" s="60" t="s">
        <v>53</v>
      </c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</row>
    <row r="3" spans="1:42" ht="15.6" customHeight="1">
      <c r="A3" s="62" t="s">
        <v>22</v>
      </c>
      <c r="B3" s="62" t="s">
        <v>36</v>
      </c>
      <c r="C3" s="62" t="s">
        <v>21</v>
      </c>
      <c r="D3" s="57" t="s">
        <v>8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62" t="s">
        <v>66</v>
      </c>
      <c r="P3" s="48" t="s">
        <v>62</v>
      </c>
      <c r="Q3" s="46" t="s">
        <v>72</v>
      </c>
      <c r="R3" s="66"/>
      <c r="S3" s="66"/>
      <c r="T3" s="57" t="s">
        <v>13</v>
      </c>
      <c r="U3" s="58"/>
      <c r="V3" s="58"/>
      <c r="W3" s="59"/>
      <c r="X3" s="57" t="s">
        <v>84</v>
      </c>
      <c r="Y3" s="58"/>
      <c r="Z3" s="58"/>
      <c r="AA3" s="58"/>
      <c r="AB3" s="58"/>
      <c r="AC3" s="58"/>
      <c r="AD3" s="58"/>
      <c r="AE3" s="67" t="s">
        <v>54</v>
      </c>
      <c r="AF3" s="68"/>
      <c r="AG3" s="69"/>
      <c r="AH3" s="54" t="s">
        <v>17</v>
      </c>
      <c r="AI3" s="55"/>
      <c r="AJ3" s="56"/>
      <c r="AK3" s="57" t="s">
        <v>16</v>
      </c>
      <c r="AL3" s="58"/>
      <c r="AM3" s="58"/>
      <c r="AN3" s="58"/>
      <c r="AO3" s="58"/>
      <c r="AP3" s="59"/>
    </row>
    <row r="4" spans="1:42">
      <c r="A4" s="63"/>
      <c r="B4" s="63"/>
      <c r="C4" s="63"/>
      <c r="D4" s="48" t="s">
        <v>55</v>
      </c>
      <c r="E4" s="48" t="s">
        <v>57</v>
      </c>
      <c r="F4" s="48" t="s">
        <v>44</v>
      </c>
      <c r="G4" s="48" t="s">
        <v>23</v>
      </c>
      <c r="H4" s="48" t="s">
        <v>20</v>
      </c>
      <c r="I4" s="48" t="s">
        <v>29</v>
      </c>
      <c r="J4" s="48" t="s">
        <v>38</v>
      </c>
      <c r="K4" s="48" t="s">
        <v>15</v>
      </c>
      <c r="L4" s="48" t="s">
        <v>11</v>
      </c>
      <c r="M4" s="48" t="s">
        <v>67</v>
      </c>
      <c r="N4" s="50" t="s">
        <v>30</v>
      </c>
      <c r="O4" s="63"/>
      <c r="P4" s="65"/>
      <c r="Q4" s="48" t="s">
        <v>33</v>
      </c>
      <c r="R4" s="48" t="s">
        <v>52</v>
      </c>
      <c r="S4" s="52" t="s">
        <v>64</v>
      </c>
      <c r="T4" s="48" t="s">
        <v>5</v>
      </c>
      <c r="U4" s="48" t="s">
        <v>67</v>
      </c>
      <c r="V4" s="48" t="s">
        <v>30</v>
      </c>
      <c r="W4" s="48" t="s">
        <v>49</v>
      </c>
      <c r="X4" s="70" t="s">
        <v>77</v>
      </c>
      <c r="Y4" s="70" t="s">
        <v>78</v>
      </c>
      <c r="Z4" s="70" t="s">
        <v>79</v>
      </c>
      <c r="AA4" s="70" t="s">
        <v>80</v>
      </c>
      <c r="AB4" s="70" t="s">
        <v>81</v>
      </c>
      <c r="AC4" s="70" t="s">
        <v>82</v>
      </c>
      <c r="AD4" s="70" t="s">
        <v>83</v>
      </c>
      <c r="AE4" s="42" t="s">
        <v>28</v>
      </c>
      <c r="AF4" s="42" t="s">
        <v>58</v>
      </c>
      <c r="AG4" s="42" t="s">
        <v>19</v>
      </c>
      <c r="AH4" s="44" t="s">
        <v>28</v>
      </c>
      <c r="AI4" s="44" t="s">
        <v>58</v>
      </c>
      <c r="AJ4" s="44" t="s">
        <v>19</v>
      </c>
      <c r="AK4" s="42" t="s">
        <v>28</v>
      </c>
      <c r="AL4" s="46" t="s">
        <v>58</v>
      </c>
      <c r="AM4" s="47"/>
      <c r="AN4" s="38" t="s">
        <v>19</v>
      </c>
      <c r="AO4" s="39"/>
      <c r="AP4" s="40" t="s">
        <v>18</v>
      </c>
    </row>
    <row r="5" spans="1:42">
      <c r="A5" s="64"/>
      <c r="B5" s="64"/>
      <c r="C5" s="64"/>
      <c r="D5" s="49"/>
      <c r="E5" s="49"/>
      <c r="F5" s="49"/>
      <c r="G5" s="49"/>
      <c r="H5" s="49"/>
      <c r="I5" s="49"/>
      <c r="J5" s="49"/>
      <c r="K5" s="49"/>
      <c r="L5" s="49"/>
      <c r="M5" s="49"/>
      <c r="N5" s="51"/>
      <c r="O5" s="64"/>
      <c r="P5" s="49"/>
      <c r="Q5" s="49"/>
      <c r="R5" s="49"/>
      <c r="S5" s="53"/>
      <c r="T5" s="49"/>
      <c r="U5" s="49"/>
      <c r="V5" s="49"/>
      <c r="W5" s="49"/>
      <c r="X5" s="71"/>
      <c r="Y5" s="71"/>
      <c r="Z5" s="71"/>
      <c r="AA5" s="71"/>
      <c r="AB5" s="71"/>
      <c r="AC5" s="71"/>
      <c r="AD5" s="71"/>
      <c r="AE5" s="43"/>
      <c r="AF5" s="43"/>
      <c r="AG5" s="43"/>
      <c r="AH5" s="45"/>
      <c r="AI5" s="45"/>
      <c r="AJ5" s="45"/>
      <c r="AK5" s="43"/>
      <c r="AL5" s="22" t="s">
        <v>39</v>
      </c>
      <c r="AM5" s="22" t="s">
        <v>25</v>
      </c>
      <c r="AN5" s="21" t="s">
        <v>39</v>
      </c>
      <c r="AO5" s="21" t="s">
        <v>25</v>
      </c>
      <c r="AP5" s="41"/>
    </row>
    <row r="6" spans="1:42" s="37" customFormat="1" ht="26.45" customHeight="1">
      <c r="A6" s="28" t="s">
        <v>86</v>
      </c>
      <c r="B6" s="28">
        <v>1</v>
      </c>
      <c r="C6" s="28" t="s">
        <v>26</v>
      </c>
      <c r="D6" s="29" t="s">
        <v>50</v>
      </c>
      <c r="E6" s="30" t="s">
        <v>85</v>
      </c>
      <c r="F6" s="29"/>
      <c r="G6" s="29"/>
      <c r="H6" s="29"/>
      <c r="I6" s="29">
        <v>5</v>
      </c>
      <c r="J6" s="29"/>
      <c r="K6" s="29" t="s">
        <v>35</v>
      </c>
      <c r="L6" s="29" t="s">
        <v>71</v>
      </c>
      <c r="M6" s="29"/>
      <c r="N6" s="31"/>
      <c r="O6" s="32" t="s">
        <v>74</v>
      </c>
      <c r="P6" s="29" t="s">
        <v>75</v>
      </c>
      <c r="Q6" s="29"/>
      <c r="R6" s="29"/>
      <c r="S6" s="29"/>
      <c r="T6" s="29"/>
      <c r="U6" s="28"/>
      <c r="V6" s="28"/>
      <c r="W6" s="33" t="s">
        <v>2</v>
      </c>
      <c r="X6" s="33">
        <v>1</v>
      </c>
      <c r="Y6" s="33">
        <v>1</v>
      </c>
      <c r="Z6" s="33">
        <v>2</v>
      </c>
      <c r="AA6" s="33">
        <v>2</v>
      </c>
      <c r="AB6" s="33">
        <v>1</v>
      </c>
      <c r="AC6" s="33">
        <v>0</v>
      </c>
      <c r="AD6" s="33">
        <v>0</v>
      </c>
      <c r="AE6" s="34">
        <f>AF6+AG6</f>
        <v>3600000</v>
      </c>
      <c r="AF6" s="34"/>
      <c r="AG6" s="34">
        <f>(X6*160+Y6*40+Z6*30+AA6*30+AB6*40+AC6*50+AD6*100)*10000</f>
        <v>3600000</v>
      </c>
      <c r="AH6" s="34">
        <f t="shared" ref="AH6:AH24" si="0">AI6+AJ6</f>
        <v>1440000</v>
      </c>
      <c r="AI6" s="34"/>
      <c r="AJ6" s="34">
        <f>AG6*40%</f>
        <v>1440000</v>
      </c>
      <c r="AK6" s="34">
        <f>SUM(AL6:AO6)</f>
        <v>2160000</v>
      </c>
      <c r="AL6" s="35"/>
      <c r="AM6" s="35"/>
      <c r="AN6" s="36">
        <f>(AG6-AJ6)/3*2</f>
        <v>1440000</v>
      </c>
      <c r="AO6" s="36">
        <f>(AG6-AJ6)/3*1</f>
        <v>720000</v>
      </c>
      <c r="AP6" s="28"/>
    </row>
    <row r="7" spans="1:42">
      <c r="A7" s="3"/>
      <c r="B7" s="3"/>
      <c r="C7" s="3"/>
      <c r="D7" s="4"/>
      <c r="E7" s="5"/>
      <c r="F7" s="4"/>
      <c r="G7" s="4"/>
      <c r="H7" s="4"/>
      <c r="I7" s="4"/>
      <c r="J7" s="4"/>
      <c r="K7" s="4"/>
      <c r="L7" s="4"/>
      <c r="M7" s="4"/>
      <c r="N7" s="6"/>
      <c r="O7" s="7"/>
      <c r="P7" s="4"/>
      <c r="Q7" s="4"/>
      <c r="R7" s="4"/>
      <c r="S7" s="4"/>
      <c r="T7" s="4"/>
      <c r="U7" s="3"/>
      <c r="V7" s="3"/>
      <c r="W7" s="3"/>
      <c r="X7" s="3"/>
      <c r="Y7" s="3"/>
      <c r="Z7" s="3"/>
      <c r="AA7" s="3"/>
      <c r="AB7" s="3"/>
      <c r="AC7" s="3"/>
      <c r="AD7" s="3"/>
      <c r="AE7" s="24">
        <f t="shared" ref="AE7:AE24" si="1">AF7+AG7</f>
        <v>0</v>
      </c>
      <c r="AF7" s="24"/>
      <c r="AG7" s="24">
        <f t="shared" ref="AG7:AG24" si="2">(X7*160+Y7*40+Z7*30+AA7*30+AB7*40+AC7*50+AD7*100)*10000</f>
        <v>0</v>
      </c>
      <c r="AH7" s="24">
        <f t="shared" si="0"/>
        <v>0</v>
      </c>
      <c r="AI7" s="24"/>
      <c r="AJ7" s="24">
        <f t="shared" ref="AJ7:AJ24" si="3">AG7*40%</f>
        <v>0</v>
      </c>
      <c r="AK7" s="24">
        <f t="shared" ref="AK7:AK24" si="4">SUM(AL7:AO7)</f>
        <v>0</v>
      </c>
      <c r="AL7" s="8"/>
      <c r="AM7" s="8"/>
      <c r="AN7" s="27">
        <f t="shared" ref="AN7:AN24" si="5">(AG7-AJ7)/3*2</f>
        <v>0</v>
      </c>
      <c r="AO7" s="27">
        <f t="shared" ref="AO7:AO24" si="6">(AG7-AJ7)/3*1</f>
        <v>0</v>
      </c>
      <c r="AP7" s="3"/>
    </row>
    <row r="8" spans="1:42">
      <c r="A8" s="3"/>
      <c r="B8" s="3"/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7"/>
      <c r="P8" s="4"/>
      <c r="Q8" s="4"/>
      <c r="R8" s="4"/>
      <c r="S8" s="4"/>
      <c r="T8" s="4"/>
      <c r="U8" s="3"/>
      <c r="V8" s="3"/>
      <c r="W8" s="3"/>
      <c r="X8" s="3"/>
      <c r="Y8" s="3"/>
      <c r="Z8" s="3"/>
      <c r="AA8" s="3"/>
      <c r="AB8" s="3"/>
      <c r="AC8" s="3"/>
      <c r="AD8" s="3"/>
      <c r="AE8" s="24">
        <f t="shared" si="1"/>
        <v>0</v>
      </c>
      <c r="AF8" s="24"/>
      <c r="AG8" s="24">
        <f t="shared" si="2"/>
        <v>0</v>
      </c>
      <c r="AH8" s="24">
        <f t="shared" si="0"/>
        <v>0</v>
      </c>
      <c r="AI8" s="24"/>
      <c r="AJ8" s="24">
        <f t="shared" si="3"/>
        <v>0</v>
      </c>
      <c r="AK8" s="24">
        <f t="shared" si="4"/>
        <v>0</v>
      </c>
      <c r="AL8" s="8"/>
      <c r="AM8" s="8"/>
      <c r="AN8" s="27">
        <f t="shared" si="5"/>
        <v>0</v>
      </c>
      <c r="AO8" s="27">
        <f t="shared" si="6"/>
        <v>0</v>
      </c>
      <c r="AP8" s="3"/>
    </row>
    <row r="9" spans="1:42">
      <c r="A9" s="3"/>
      <c r="B9" s="3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7"/>
      <c r="P9" s="4"/>
      <c r="Q9" s="4"/>
      <c r="R9" s="4"/>
      <c r="S9" s="9"/>
      <c r="T9" s="4"/>
      <c r="U9" s="3"/>
      <c r="V9" s="3"/>
      <c r="W9" s="3"/>
      <c r="X9" s="3"/>
      <c r="Y9" s="3"/>
      <c r="Z9" s="3"/>
      <c r="AA9" s="3"/>
      <c r="AB9" s="3"/>
      <c r="AC9" s="3"/>
      <c r="AD9" s="3"/>
      <c r="AE9" s="24">
        <f t="shared" si="1"/>
        <v>0</v>
      </c>
      <c r="AF9" s="24"/>
      <c r="AG9" s="24">
        <f t="shared" si="2"/>
        <v>0</v>
      </c>
      <c r="AH9" s="24">
        <f t="shared" si="0"/>
        <v>0</v>
      </c>
      <c r="AI9" s="24"/>
      <c r="AJ9" s="24">
        <f t="shared" si="3"/>
        <v>0</v>
      </c>
      <c r="AK9" s="24">
        <f t="shared" si="4"/>
        <v>0</v>
      </c>
      <c r="AL9" s="8"/>
      <c r="AM9" s="8"/>
      <c r="AN9" s="27">
        <f t="shared" si="5"/>
        <v>0</v>
      </c>
      <c r="AO9" s="27">
        <f t="shared" si="6"/>
        <v>0</v>
      </c>
      <c r="AP9" s="3"/>
    </row>
    <row r="10" spans="1:42">
      <c r="A10" s="3"/>
      <c r="B10" s="3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7"/>
      <c r="P10" s="4"/>
      <c r="Q10" s="4"/>
      <c r="R10" s="4"/>
      <c r="S10" s="4"/>
      <c r="T10" s="4"/>
      <c r="U10" s="3"/>
      <c r="V10" s="3"/>
      <c r="W10" s="3"/>
      <c r="X10" s="3"/>
      <c r="Y10" s="3"/>
      <c r="Z10" s="3"/>
      <c r="AA10" s="3"/>
      <c r="AB10" s="3"/>
      <c r="AC10" s="3"/>
      <c r="AD10" s="3"/>
      <c r="AE10" s="24">
        <f t="shared" si="1"/>
        <v>0</v>
      </c>
      <c r="AF10" s="24"/>
      <c r="AG10" s="24">
        <f t="shared" si="2"/>
        <v>0</v>
      </c>
      <c r="AH10" s="24">
        <f t="shared" si="0"/>
        <v>0</v>
      </c>
      <c r="AI10" s="24"/>
      <c r="AJ10" s="24">
        <f t="shared" si="3"/>
        <v>0</v>
      </c>
      <c r="AK10" s="24">
        <f t="shared" si="4"/>
        <v>0</v>
      </c>
      <c r="AL10" s="8"/>
      <c r="AM10" s="8"/>
      <c r="AN10" s="27">
        <f t="shared" si="5"/>
        <v>0</v>
      </c>
      <c r="AO10" s="27">
        <f t="shared" si="6"/>
        <v>0</v>
      </c>
      <c r="AP10" s="3"/>
    </row>
    <row r="11" spans="1:42">
      <c r="A11" s="3"/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7"/>
      <c r="P11" s="4"/>
      <c r="Q11" s="4"/>
      <c r="R11" s="4"/>
      <c r="S11" s="4"/>
      <c r="T11" s="4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4">
        <f t="shared" si="1"/>
        <v>0</v>
      </c>
      <c r="AF11" s="24"/>
      <c r="AG11" s="24">
        <f t="shared" si="2"/>
        <v>0</v>
      </c>
      <c r="AH11" s="24">
        <f t="shared" si="0"/>
        <v>0</v>
      </c>
      <c r="AI11" s="24"/>
      <c r="AJ11" s="24">
        <f t="shared" si="3"/>
        <v>0</v>
      </c>
      <c r="AK11" s="24">
        <f t="shared" si="4"/>
        <v>0</v>
      </c>
      <c r="AL11" s="8"/>
      <c r="AM11" s="8"/>
      <c r="AN11" s="27">
        <f t="shared" si="5"/>
        <v>0</v>
      </c>
      <c r="AO11" s="27">
        <f t="shared" si="6"/>
        <v>0</v>
      </c>
      <c r="AP11" s="3"/>
    </row>
    <row r="12" spans="1:42">
      <c r="A12" s="3"/>
      <c r="B12" s="3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7"/>
      <c r="P12" s="4"/>
      <c r="Q12" s="4"/>
      <c r="R12" s="4"/>
      <c r="S12" s="4"/>
      <c r="T12" s="4"/>
      <c r="U12" s="3"/>
      <c r="V12" s="3"/>
      <c r="W12" s="3"/>
      <c r="X12" s="3"/>
      <c r="Y12" s="3"/>
      <c r="Z12" s="3"/>
      <c r="AA12" s="3"/>
      <c r="AB12" s="3"/>
      <c r="AC12" s="3"/>
      <c r="AD12" s="3"/>
      <c r="AE12" s="24">
        <f t="shared" si="1"/>
        <v>0</v>
      </c>
      <c r="AF12" s="24"/>
      <c r="AG12" s="24">
        <f t="shared" si="2"/>
        <v>0</v>
      </c>
      <c r="AH12" s="24">
        <f t="shared" si="0"/>
        <v>0</v>
      </c>
      <c r="AI12" s="24"/>
      <c r="AJ12" s="24">
        <f t="shared" si="3"/>
        <v>0</v>
      </c>
      <c r="AK12" s="24">
        <f t="shared" si="4"/>
        <v>0</v>
      </c>
      <c r="AL12" s="8"/>
      <c r="AM12" s="8"/>
      <c r="AN12" s="27">
        <f t="shared" si="5"/>
        <v>0</v>
      </c>
      <c r="AO12" s="27">
        <f t="shared" si="6"/>
        <v>0</v>
      </c>
      <c r="AP12" s="3"/>
    </row>
    <row r="13" spans="1:42">
      <c r="A13" s="3"/>
      <c r="B13" s="3"/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7"/>
      <c r="P13" s="4"/>
      <c r="Q13" s="4"/>
      <c r="R13" s="4"/>
      <c r="S13" s="4"/>
      <c r="T13" s="4"/>
      <c r="U13" s="3"/>
      <c r="V13" s="3"/>
      <c r="W13" s="3"/>
      <c r="X13" s="3"/>
      <c r="Y13" s="3"/>
      <c r="Z13" s="3"/>
      <c r="AA13" s="3"/>
      <c r="AB13" s="3"/>
      <c r="AC13" s="3"/>
      <c r="AD13" s="3"/>
      <c r="AE13" s="24">
        <f t="shared" si="1"/>
        <v>0</v>
      </c>
      <c r="AF13" s="24"/>
      <c r="AG13" s="24">
        <f t="shared" si="2"/>
        <v>0</v>
      </c>
      <c r="AH13" s="24">
        <f t="shared" si="0"/>
        <v>0</v>
      </c>
      <c r="AI13" s="24"/>
      <c r="AJ13" s="24">
        <f t="shared" si="3"/>
        <v>0</v>
      </c>
      <c r="AK13" s="24">
        <f t="shared" si="4"/>
        <v>0</v>
      </c>
      <c r="AL13" s="8"/>
      <c r="AM13" s="8"/>
      <c r="AN13" s="27">
        <f t="shared" si="5"/>
        <v>0</v>
      </c>
      <c r="AO13" s="27">
        <f t="shared" si="6"/>
        <v>0</v>
      </c>
      <c r="AP13" s="3"/>
    </row>
    <row r="14" spans="1:42">
      <c r="A14" s="3"/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7"/>
      <c r="P14" s="4"/>
      <c r="Q14" s="4"/>
      <c r="R14" s="4"/>
      <c r="S14" s="4"/>
      <c r="T14" s="4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4">
        <f t="shared" si="1"/>
        <v>0</v>
      </c>
      <c r="AF14" s="24"/>
      <c r="AG14" s="24">
        <f t="shared" si="2"/>
        <v>0</v>
      </c>
      <c r="AH14" s="24">
        <f t="shared" si="0"/>
        <v>0</v>
      </c>
      <c r="AI14" s="24"/>
      <c r="AJ14" s="24">
        <f t="shared" si="3"/>
        <v>0</v>
      </c>
      <c r="AK14" s="24">
        <f t="shared" si="4"/>
        <v>0</v>
      </c>
      <c r="AL14" s="8"/>
      <c r="AM14" s="8"/>
      <c r="AN14" s="27">
        <f t="shared" si="5"/>
        <v>0</v>
      </c>
      <c r="AO14" s="27">
        <f t="shared" si="6"/>
        <v>0</v>
      </c>
      <c r="AP14" s="3"/>
    </row>
    <row r="15" spans="1:42">
      <c r="A15" s="3"/>
      <c r="B15" s="3"/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7"/>
      <c r="P15" s="4"/>
      <c r="Q15" s="4"/>
      <c r="R15" s="4"/>
      <c r="S15" s="4"/>
      <c r="T15" s="4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4">
        <f t="shared" si="1"/>
        <v>0</v>
      </c>
      <c r="AF15" s="24"/>
      <c r="AG15" s="24">
        <f t="shared" si="2"/>
        <v>0</v>
      </c>
      <c r="AH15" s="24">
        <f t="shared" si="0"/>
        <v>0</v>
      </c>
      <c r="AI15" s="24"/>
      <c r="AJ15" s="24">
        <f t="shared" si="3"/>
        <v>0</v>
      </c>
      <c r="AK15" s="24">
        <f t="shared" si="4"/>
        <v>0</v>
      </c>
      <c r="AL15" s="8"/>
      <c r="AM15" s="8"/>
      <c r="AN15" s="27">
        <f t="shared" si="5"/>
        <v>0</v>
      </c>
      <c r="AO15" s="27">
        <f t="shared" si="6"/>
        <v>0</v>
      </c>
      <c r="AP15" s="3"/>
    </row>
    <row r="16" spans="1:42">
      <c r="A16" s="3"/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7"/>
      <c r="P16" s="4"/>
      <c r="Q16" s="4"/>
      <c r="R16" s="4"/>
      <c r="S16" s="4"/>
      <c r="T16" s="4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4">
        <f t="shared" si="1"/>
        <v>0</v>
      </c>
      <c r="AF16" s="24"/>
      <c r="AG16" s="24">
        <f t="shared" si="2"/>
        <v>0</v>
      </c>
      <c r="AH16" s="24">
        <f t="shared" si="0"/>
        <v>0</v>
      </c>
      <c r="AI16" s="24"/>
      <c r="AJ16" s="24">
        <f t="shared" si="3"/>
        <v>0</v>
      </c>
      <c r="AK16" s="24">
        <f t="shared" si="4"/>
        <v>0</v>
      </c>
      <c r="AL16" s="8"/>
      <c r="AM16" s="8"/>
      <c r="AN16" s="27">
        <f t="shared" si="5"/>
        <v>0</v>
      </c>
      <c r="AO16" s="27">
        <f t="shared" si="6"/>
        <v>0</v>
      </c>
      <c r="AP16" s="3"/>
    </row>
    <row r="17" spans="1:42">
      <c r="A17" s="3"/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6"/>
      <c r="O17" s="7"/>
      <c r="P17" s="4"/>
      <c r="Q17" s="4"/>
      <c r="R17" s="4"/>
      <c r="S17" s="4"/>
      <c r="T17" s="4"/>
      <c r="U17" s="3"/>
      <c r="V17" s="3"/>
      <c r="W17" s="3"/>
      <c r="X17" s="3"/>
      <c r="Y17" s="3"/>
      <c r="Z17" s="3"/>
      <c r="AA17" s="3"/>
      <c r="AB17" s="3"/>
      <c r="AC17" s="3"/>
      <c r="AD17" s="3"/>
      <c r="AE17" s="24">
        <f t="shared" si="1"/>
        <v>0</v>
      </c>
      <c r="AF17" s="24"/>
      <c r="AG17" s="24">
        <f t="shared" si="2"/>
        <v>0</v>
      </c>
      <c r="AH17" s="24">
        <f t="shared" si="0"/>
        <v>0</v>
      </c>
      <c r="AI17" s="24"/>
      <c r="AJ17" s="24">
        <f t="shared" si="3"/>
        <v>0</v>
      </c>
      <c r="AK17" s="24">
        <f t="shared" si="4"/>
        <v>0</v>
      </c>
      <c r="AL17" s="8"/>
      <c r="AM17" s="8"/>
      <c r="AN17" s="27">
        <f t="shared" si="5"/>
        <v>0</v>
      </c>
      <c r="AO17" s="27">
        <f t="shared" si="6"/>
        <v>0</v>
      </c>
      <c r="AP17" s="3"/>
    </row>
    <row r="18" spans="1:42">
      <c r="A18" s="3"/>
      <c r="B18" s="3"/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6"/>
      <c r="O18" s="7"/>
      <c r="P18" s="4"/>
      <c r="Q18" s="4"/>
      <c r="R18" s="4"/>
      <c r="S18" s="4"/>
      <c r="T18" s="4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4">
        <f t="shared" si="1"/>
        <v>0</v>
      </c>
      <c r="AF18" s="24"/>
      <c r="AG18" s="24">
        <f t="shared" si="2"/>
        <v>0</v>
      </c>
      <c r="AH18" s="24">
        <f t="shared" si="0"/>
        <v>0</v>
      </c>
      <c r="AI18" s="24"/>
      <c r="AJ18" s="24">
        <f t="shared" si="3"/>
        <v>0</v>
      </c>
      <c r="AK18" s="24">
        <f t="shared" si="4"/>
        <v>0</v>
      </c>
      <c r="AL18" s="8"/>
      <c r="AM18" s="8"/>
      <c r="AN18" s="27">
        <f t="shared" si="5"/>
        <v>0</v>
      </c>
      <c r="AO18" s="27">
        <f t="shared" si="6"/>
        <v>0</v>
      </c>
      <c r="AP18" s="3"/>
    </row>
    <row r="19" spans="1:42">
      <c r="A19" s="3"/>
      <c r="B19" s="3"/>
      <c r="C19" s="3"/>
      <c r="D19" s="4"/>
      <c r="E19" s="4"/>
      <c r="F19" s="4"/>
      <c r="G19" s="4"/>
      <c r="H19" s="4"/>
      <c r="I19" s="4"/>
      <c r="J19" s="4"/>
      <c r="K19" s="4"/>
      <c r="L19" s="4"/>
      <c r="M19" s="4"/>
      <c r="N19" s="6"/>
      <c r="O19" s="7"/>
      <c r="P19" s="4"/>
      <c r="Q19" s="4"/>
      <c r="R19" s="4"/>
      <c r="S19" s="4"/>
      <c r="T19" s="4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4">
        <f t="shared" si="1"/>
        <v>0</v>
      </c>
      <c r="AF19" s="24"/>
      <c r="AG19" s="24">
        <f t="shared" si="2"/>
        <v>0</v>
      </c>
      <c r="AH19" s="24">
        <f t="shared" si="0"/>
        <v>0</v>
      </c>
      <c r="AI19" s="24"/>
      <c r="AJ19" s="24">
        <f t="shared" si="3"/>
        <v>0</v>
      </c>
      <c r="AK19" s="24">
        <f t="shared" si="4"/>
        <v>0</v>
      </c>
      <c r="AL19" s="8"/>
      <c r="AM19" s="8"/>
      <c r="AN19" s="27">
        <f t="shared" si="5"/>
        <v>0</v>
      </c>
      <c r="AO19" s="27">
        <f t="shared" si="6"/>
        <v>0</v>
      </c>
      <c r="AP19" s="3"/>
    </row>
    <row r="20" spans="1:42">
      <c r="A20" s="3"/>
      <c r="B20" s="3"/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6"/>
      <c r="O20" s="7"/>
      <c r="P20" s="4"/>
      <c r="Q20" s="4"/>
      <c r="R20" s="4"/>
      <c r="S20" s="4"/>
      <c r="T20" s="4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4">
        <f t="shared" si="1"/>
        <v>0</v>
      </c>
      <c r="AF20" s="24"/>
      <c r="AG20" s="24">
        <f t="shared" si="2"/>
        <v>0</v>
      </c>
      <c r="AH20" s="24">
        <f t="shared" si="0"/>
        <v>0</v>
      </c>
      <c r="AI20" s="24"/>
      <c r="AJ20" s="24">
        <f t="shared" si="3"/>
        <v>0</v>
      </c>
      <c r="AK20" s="24">
        <f t="shared" si="4"/>
        <v>0</v>
      </c>
      <c r="AL20" s="8"/>
      <c r="AM20" s="8"/>
      <c r="AN20" s="27">
        <f t="shared" si="5"/>
        <v>0</v>
      </c>
      <c r="AO20" s="27">
        <f t="shared" si="6"/>
        <v>0</v>
      </c>
      <c r="AP20" s="3"/>
    </row>
    <row r="21" spans="1:42">
      <c r="A21" s="3"/>
      <c r="B21" s="3"/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6"/>
      <c r="O21" s="7"/>
      <c r="P21" s="4"/>
      <c r="Q21" s="4"/>
      <c r="R21" s="4"/>
      <c r="S21" s="4"/>
      <c r="T21" s="4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4">
        <f t="shared" si="1"/>
        <v>0</v>
      </c>
      <c r="AF21" s="24"/>
      <c r="AG21" s="24">
        <f t="shared" si="2"/>
        <v>0</v>
      </c>
      <c r="AH21" s="24">
        <f t="shared" si="0"/>
        <v>0</v>
      </c>
      <c r="AI21" s="24"/>
      <c r="AJ21" s="24">
        <f t="shared" si="3"/>
        <v>0</v>
      </c>
      <c r="AK21" s="24">
        <f t="shared" si="4"/>
        <v>0</v>
      </c>
      <c r="AL21" s="8"/>
      <c r="AM21" s="8"/>
      <c r="AN21" s="27">
        <f t="shared" si="5"/>
        <v>0</v>
      </c>
      <c r="AO21" s="27">
        <f t="shared" si="6"/>
        <v>0</v>
      </c>
      <c r="AP21" s="3"/>
    </row>
    <row r="22" spans="1:42">
      <c r="A22" s="3"/>
      <c r="B22" s="3"/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6"/>
      <c r="O22" s="7"/>
      <c r="P22" s="4"/>
      <c r="Q22" s="4"/>
      <c r="R22" s="4"/>
      <c r="S22" s="4"/>
      <c r="T22" s="4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4">
        <f t="shared" si="1"/>
        <v>0</v>
      </c>
      <c r="AF22" s="24"/>
      <c r="AG22" s="24">
        <f t="shared" si="2"/>
        <v>0</v>
      </c>
      <c r="AH22" s="24">
        <f t="shared" si="0"/>
        <v>0</v>
      </c>
      <c r="AI22" s="24"/>
      <c r="AJ22" s="24">
        <f t="shared" si="3"/>
        <v>0</v>
      </c>
      <c r="AK22" s="24">
        <f t="shared" si="4"/>
        <v>0</v>
      </c>
      <c r="AL22" s="8"/>
      <c r="AM22" s="8"/>
      <c r="AN22" s="27">
        <f t="shared" si="5"/>
        <v>0</v>
      </c>
      <c r="AO22" s="27">
        <f t="shared" si="6"/>
        <v>0</v>
      </c>
      <c r="AP22" s="3"/>
    </row>
    <row r="23" spans="1:42">
      <c r="A23" s="10"/>
      <c r="B23" s="10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3"/>
      <c r="P23" s="11"/>
      <c r="Q23" s="11"/>
      <c r="R23" s="11"/>
      <c r="S23" s="11"/>
      <c r="T23" s="11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26">
        <f t="shared" si="1"/>
        <v>0</v>
      </c>
      <c r="AF23" s="26"/>
      <c r="AG23" s="24">
        <f t="shared" si="2"/>
        <v>0</v>
      </c>
      <c r="AH23" s="24">
        <f t="shared" si="0"/>
        <v>0</v>
      </c>
      <c r="AI23" s="26"/>
      <c r="AJ23" s="24">
        <f t="shared" si="3"/>
        <v>0</v>
      </c>
      <c r="AK23" s="24">
        <f t="shared" si="4"/>
        <v>0</v>
      </c>
      <c r="AL23" s="14"/>
      <c r="AM23" s="14"/>
      <c r="AN23" s="27">
        <f t="shared" si="5"/>
        <v>0</v>
      </c>
      <c r="AO23" s="27">
        <f t="shared" si="6"/>
        <v>0</v>
      </c>
      <c r="AP23" s="10"/>
    </row>
    <row r="24" spans="1:42">
      <c r="A24" s="15"/>
      <c r="B24" s="15"/>
      <c r="C24" s="15"/>
      <c r="D24" s="16"/>
      <c r="E24" s="11"/>
      <c r="F24" s="11"/>
      <c r="G24" s="11"/>
      <c r="H24" s="11"/>
      <c r="I24" s="11"/>
      <c r="J24" s="11"/>
      <c r="K24" s="11"/>
      <c r="L24" s="11"/>
      <c r="M24" s="11"/>
      <c r="N24" s="12"/>
      <c r="O24" s="13"/>
      <c r="P24" s="11"/>
      <c r="Q24" s="11"/>
      <c r="R24" s="11"/>
      <c r="S24" s="11"/>
      <c r="T24" s="11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26">
        <f t="shared" si="1"/>
        <v>0</v>
      </c>
      <c r="AF24" s="26"/>
      <c r="AG24" s="24">
        <f t="shared" si="2"/>
        <v>0</v>
      </c>
      <c r="AH24" s="24">
        <f t="shared" si="0"/>
        <v>0</v>
      </c>
      <c r="AI24" s="26"/>
      <c r="AJ24" s="24">
        <f t="shared" si="3"/>
        <v>0</v>
      </c>
      <c r="AK24" s="24">
        <f t="shared" si="4"/>
        <v>0</v>
      </c>
      <c r="AL24" s="14"/>
      <c r="AM24" s="14"/>
      <c r="AN24" s="27">
        <f t="shared" si="5"/>
        <v>0</v>
      </c>
      <c r="AO24" s="27">
        <f t="shared" si="6"/>
        <v>0</v>
      </c>
      <c r="AP24" s="10"/>
    </row>
  </sheetData>
  <mergeCells count="48">
    <mergeCell ref="X3:AD3"/>
    <mergeCell ref="X4:X5"/>
    <mergeCell ref="Y4:Y5"/>
    <mergeCell ref="Z4:Z5"/>
    <mergeCell ref="AA4:AA5"/>
    <mergeCell ref="AB4:AB5"/>
    <mergeCell ref="AC4:AC5"/>
    <mergeCell ref="AD4:AD5"/>
    <mergeCell ref="AE2:AP2"/>
    <mergeCell ref="A3:A5"/>
    <mergeCell ref="B3:B5"/>
    <mergeCell ref="C3:C5"/>
    <mergeCell ref="D3:N3"/>
    <mergeCell ref="O3:O5"/>
    <mergeCell ref="P3:P5"/>
    <mergeCell ref="Q3:S3"/>
    <mergeCell ref="T3:W3"/>
    <mergeCell ref="AE3:AG3"/>
    <mergeCell ref="AH3:AJ3"/>
    <mergeCell ref="AK3:AP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Q4:Q5"/>
    <mergeCell ref="R4:R5"/>
    <mergeCell ref="S4:S5"/>
    <mergeCell ref="T4:T5"/>
    <mergeCell ref="U4:U5"/>
    <mergeCell ref="V4:V5"/>
    <mergeCell ref="W4:W5"/>
    <mergeCell ref="AE4:AE5"/>
    <mergeCell ref="AF4:AF5"/>
    <mergeCell ref="AN4:AO4"/>
    <mergeCell ref="AP4:AP5"/>
    <mergeCell ref="AG4:AG5"/>
    <mergeCell ref="AH4:AH5"/>
    <mergeCell ref="AI4:AI5"/>
    <mergeCell ref="AJ4:AJ5"/>
    <mergeCell ref="AK4:AK5"/>
    <mergeCell ref="AL4:AM4"/>
  </mergeCells>
  <phoneticPr fontId="8" type="noConversion"/>
  <dataValidations count="1">
    <dataValidation type="list" allowBlank="1" showInputMessage="1" showErrorMessage="1" sqref="J6:K24 Q6:Q24"/>
  </dataValidations>
  <pageMargins left="0.69972223043441772" right="0.69972223043441772" top="0.75" bottom="0.75" header="0.30000001192092896" footer="0.30000001192092896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9"/>
  <sheetViews>
    <sheetView zoomScaleNormal="100" zoomScaleSheetLayoutView="75" workbookViewId="0">
      <selection activeCell="B20" sqref="B20"/>
    </sheetView>
  </sheetViews>
  <sheetFormatPr defaultRowHeight="16.5"/>
  <cols>
    <col min="1" max="1" width="13.75" style="1" customWidth="1"/>
    <col min="5" max="5" width="21.625" style="1" customWidth="1"/>
  </cols>
  <sheetData>
    <row r="1" spans="1:5" ht="19.7" customHeight="1">
      <c r="A1" s="1" t="s">
        <v>72</v>
      </c>
      <c r="C1" s="1" t="s">
        <v>68</v>
      </c>
      <c r="E1" s="17" t="s">
        <v>63</v>
      </c>
    </row>
    <row r="2" spans="1:5" ht="19.7" customHeight="1">
      <c r="A2" s="18" t="s">
        <v>69</v>
      </c>
      <c r="B2" s="18"/>
      <c r="C2" s="18" t="s">
        <v>35</v>
      </c>
      <c r="D2" s="18"/>
      <c r="E2" s="19" t="s">
        <v>14</v>
      </c>
    </row>
    <row r="3" spans="1:5" ht="19.7" customHeight="1">
      <c r="A3" s="18" t="s">
        <v>47</v>
      </c>
      <c r="B3" s="18"/>
      <c r="C3" s="18" t="s">
        <v>27</v>
      </c>
      <c r="D3" s="18"/>
      <c r="E3" s="19" t="s">
        <v>4</v>
      </c>
    </row>
    <row r="4" spans="1:5" ht="19.7" customHeight="1">
      <c r="A4" s="18" t="s">
        <v>42</v>
      </c>
      <c r="B4" s="18"/>
      <c r="C4" s="18" t="s">
        <v>56</v>
      </c>
      <c r="D4" s="18"/>
      <c r="E4" s="19" t="s">
        <v>9</v>
      </c>
    </row>
    <row r="5" spans="1:5" ht="19.7" customHeight="1">
      <c r="A5" s="18" t="s">
        <v>48</v>
      </c>
      <c r="B5" s="18"/>
      <c r="C5" s="18" t="s">
        <v>70</v>
      </c>
      <c r="D5" s="18"/>
      <c r="E5" s="19" t="s">
        <v>7</v>
      </c>
    </row>
    <row r="6" spans="1:5" ht="19.7" customHeight="1">
      <c r="A6" s="18" t="s">
        <v>31</v>
      </c>
      <c r="B6" s="18"/>
      <c r="C6" s="18" t="s">
        <v>65</v>
      </c>
      <c r="D6" s="18"/>
      <c r="E6" s="19" t="s">
        <v>1</v>
      </c>
    </row>
    <row r="7" spans="1:5" ht="19.7" customHeight="1">
      <c r="A7" s="18" t="s">
        <v>34</v>
      </c>
      <c r="B7" s="18"/>
      <c r="C7" s="18"/>
      <c r="D7" s="18"/>
      <c r="E7" s="19" t="s">
        <v>0</v>
      </c>
    </row>
    <row r="8" spans="1:5" ht="19.7" customHeight="1">
      <c r="A8" s="18" t="s">
        <v>32</v>
      </c>
      <c r="B8" s="18"/>
      <c r="C8" s="18"/>
      <c r="D8" s="18"/>
      <c r="E8" s="19" t="s">
        <v>6</v>
      </c>
    </row>
    <row r="9" spans="1:5" ht="19.7" customHeight="1">
      <c r="A9" s="18" t="s">
        <v>37</v>
      </c>
      <c r="B9" s="18"/>
      <c r="C9" s="18"/>
      <c r="D9" s="18"/>
      <c r="E9" s="19" t="s">
        <v>12</v>
      </c>
    </row>
    <row r="10" spans="1:5" ht="19.7" customHeight="1">
      <c r="A10" s="18" t="s">
        <v>40</v>
      </c>
      <c r="B10" s="18"/>
      <c r="C10" s="18"/>
      <c r="D10" s="18"/>
      <c r="E10" s="19" t="s">
        <v>60</v>
      </c>
    </row>
    <row r="11" spans="1:5" ht="19.7" customHeight="1">
      <c r="A11" s="18" t="s">
        <v>59</v>
      </c>
      <c r="B11" s="18"/>
      <c r="C11" s="18"/>
      <c r="D11" s="18"/>
      <c r="E11" s="19" t="s">
        <v>43</v>
      </c>
    </row>
    <row r="12" spans="1:5" ht="19.7" customHeight="1">
      <c r="A12" s="18" t="s">
        <v>3</v>
      </c>
      <c r="B12" s="18"/>
      <c r="C12" s="18"/>
      <c r="D12" s="18"/>
      <c r="E12" s="19" t="s">
        <v>51</v>
      </c>
    </row>
    <row r="13" spans="1:5" ht="19.7" customHeight="1">
      <c r="A13" s="18" t="s">
        <v>46</v>
      </c>
      <c r="B13" s="18"/>
      <c r="C13" s="18"/>
      <c r="D13" s="18"/>
      <c r="E13" s="20"/>
    </row>
    <row r="14" spans="1:5" ht="19.7" customHeight="1">
      <c r="A14" s="18" t="s">
        <v>45</v>
      </c>
      <c r="B14" s="18"/>
      <c r="C14" s="18"/>
      <c r="D14" s="18"/>
      <c r="E14" s="18"/>
    </row>
    <row r="15" spans="1:5" ht="19.7" customHeight="1">
      <c r="A15" s="18" t="s">
        <v>73</v>
      </c>
      <c r="B15" s="18"/>
      <c r="C15" s="18"/>
      <c r="D15" s="18"/>
      <c r="E15" s="18"/>
    </row>
    <row r="16" spans="1:5" ht="19.7" customHeight="1">
      <c r="A16" s="18" t="s">
        <v>41</v>
      </c>
      <c r="B16" s="18"/>
      <c r="C16" s="18"/>
      <c r="D16" s="18"/>
      <c r="E16" s="18"/>
    </row>
    <row r="17" spans="1:5" ht="19.7" customHeight="1">
      <c r="A17" s="18" t="s">
        <v>10</v>
      </c>
      <c r="B17" s="18"/>
      <c r="C17" s="18"/>
      <c r="D17" s="18"/>
      <c r="E17" s="18"/>
    </row>
    <row r="18" spans="1:5" ht="19.7" customHeight="1">
      <c r="A18" s="18" t="s">
        <v>61</v>
      </c>
      <c r="B18" s="18"/>
      <c r="C18" s="18"/>
      <c r="D18" s="18"/>
      <c r="E18" s="18"/>
    </row>
    <row r="19" spans="1:5" ht="19.7" customHeight="1">
      <c r="A19" s="18" t="s">
        <v>24</v>
      </c>
      <c r="B19" s="18"/>
      <c r="C19" s="18"/>
      <c r="D19" s="18"/>
      <c r="E19" s="18"/>
    </row>
  </sheetData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상세현황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</dc:creator>
  <cp:keywords/>
  <dc:description/>
  <cp:lastModifiedBy>user</cp:lastModifiedBy>
  <cp:revision>11</cp:revision>
  <cp:lastPrinted>1601-01-01T00:00:00Z</cp:lastPrinted>
  <dcterms:created xsi:type="dcterms:W3CDTF">2022-06-08T04:46:54Z</dcterms:created>
  <dcterms:modified xsi:type="dcterms:W3CDTF">2026-06-29T05:21:57Z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Windows_10</vt:lpwstr>
  </property>
  <property fmtid="{F29F85E0-4FF9-1068-AB91-08002B27B3D9}" pid="254">
    <vt:lpwstr>11.0.0.8814</vt:lpwstr>
  </property>
  <property fmtid="{F29F85E0-4FF9-1068-AB91-08002B27B3D9}" pid="255">
    <vt:lpwstr/>
  </property>
</Properties>
</file>